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715" windowHeight="8190" tabRatio="636" activeTab="0"/>
  </bookViews>
  <sheets>
    <sheet name="基本設定" sheetId="1" r:id="rId1"/>
    <sheet name="生徒データ" sheetId="2" r:id="rId2"/>
    <sheet name="団体(総体・新人・ｲﾝﾄﾞｱ)" sheetId="3" r:id="rId3"/>
    <sheet name="個人(総体・新人)" sheetId="4" r:id="rId4"/>
    <sheet name="個人(春季･国体2次3次･夏季･ｲﾝﾄﾞｱ)" sheetId="5" r:id="rId5"/>
  </sheets>
  <definedNames>
    <definedName name="_xlnm.Print_Area" localSheetId="4">'個人(春季･国体2次3次･夏季･ｲﾝﾄﾞｱ)'!$B$10:$I$56</definedName>
    <definedName name="_xlnm.Print_Area" localSheetId="3">'個人(総体・新人)'!$B$10:$K$90</definedName>
    <definedName name="_xlnm.Print_Area" localSheetId="1">'生徒データ'!$A$11:$N$112</definedName>
    <definedName name="_xlnm.Print_Area" localSheetId="2">'団体(総体・新人・ｲﾝﾄﾞｱ)'!$B$10:$G$42</definedName>
    <definedName name="_xlnm.Print_Titles" localSheetId="1">'生徒データ'!$11:$12</definedName>
    <definedName name="生徒">'生徒データ'!$A$13:$N$112</definedName>
  </definedNames>
  <calcPr fullCalcOnLoad="1"/>
</workbook>
</file>

<file path=xl/sharedStrings.xml><?xml version="1.0" encoding="utf-8"?>
<sst xmlns="http://schemas.openxmlformats.org/spreadsheetml/2006/main" count="234" uniqueCount="115">
  <si>
    <t>※</t>
  </si>
  <si>
    <t>※</t>
  </si>
  <si>
    <t>１～８の</t>
  </si>
  <si>
    <r>
      <t>内を</t>
    </r>
    <r>
      <rPr>
        <sz val="11"/>
        <color indexed="10"/>
        <rFont val="ＭＳ 明朝"/>
        <family val="1"/>
      </rPr>
      <t>最初に</t>
    </r>
    <r>
      <rPr>
        <sz val="11"/>
        <color indexed="12"/>
        <rFont val="ＭＳ 明朝"/>
        <family val="1"/>
      </rPr>
      <t>入力してください。</t>
    </r>
  </si>
  <si>
    <t>※</t>
  </si>
  <si>
    <t>ここで入力した項目は、すべての参加申込書に反映されます。</t>
  </si>
  <si>
    <t>※</t>
  </si>
  <si>
    <t>監督・引率責任者・申し込み責任者は、大会ごとに変更可能です。</t>
  </si>
  <si>
    <t>※</t>
  </si>
  <si>
    <t>男女共学校の場合には、ファイルをコピーして男女別に利用した方が便利かと思います。</t>
  </si>
  <si>
    <t>年度</t>
  </si>
  <si>
    <t>２．学校名を入力してください。（正式名称）</t>
  </si>
  <si>
    <t>例）宮城県青葉山高等学校</t>
  </si>
  <si>
    <t>３．学校長名を入力してください。</t>
  </si>
  <si>
    <t>例）青葉山　太郎</t>
  </si>
  <si>
    <t>４．団体戦監督氏名を入力してください。</t>
  </si>
  <si>
    <t>例）青葉山　次郎</t>
  </si>
  <si>
    <t>５．引率責任者氏名を入力してください。</t>
  </si>
  <si>
    <t>例）青葉山　三郎</t>
  </si>
  <si>
    <t>５．申し込み責任者氏名を入力してください。</t>
  </si>
  <si>
    <t>例）青葉山　四郎</t>
  </si>
  <si>
    <t>例）仙塩</t>
  </si>
  <si>
    <t>地区</t>
  </si>
  <si>
    <t>８．男女別を入力してください。(男子･女子のいずれか)</t>
  </si>
  <si>
    <t>例）男子</t>
  </si>
  <si>
    <t>内を入力(貼り付け)してください。</t>
  </si>
  <si>
    <t>※</t>
  </si>
  <si>
    <t>日連の会員登録画面からCSV形式でダウンロードしたファイルをそのまま貼り付けると便利です。</t>
  </si>
  <si>
    <t>※</t>
  </si>
  <si>
    <r>
      <t>学年(数字１桁)は、</t>
    </r>
    <r>
      <rPr>
        <sz val="11"/>
        <color indexed="10"/>
        <rFont val="ＭＳ 明朝"/>
        <family val="1"/>
      </rPr>
      <t>必ず各学校で入力</t>
    </r>
    <r>
      <rPr>
        <sz val="11"/>
        <color indexed="12"/>
        <rFont val="ＭＳ 明朝"/>
        <family val="1"/>
      </rPr>
      <t>してください。</t>
    </r>
  </si>
  <si>
    <t>※</t>
  </si>
  <si>
    <t>備考欄に学年組番、校内番手、前衛後衛の別、などを入力して、ソートしなおした方が使いやすいと思います。</t>
  </si>
  <si>
    <t>※</t>
  </si>
  <si>
    <t>生徒数は１００名まで、対応しています。</t>
  </si>
  <si>
    <t>し、大会当日までに、会員登録を完了してください。</t>
  </si>
  <si>
    <t>学校整理ＮＯ</t>
  </si>
  <si>
    <t>会員ＩＤ</t>
  </si>
  <si>
    <t>会員名（姓）</t>
  </si>
  <si>
    <t>会員名（名）</t>
  </si>
  <si>
    <t>会員名(性)　　　　フリガナ</t>
  </si>
  <si>
    <t>会員名(名)　　　　フリガナ</t>
  </si>
  <si>
    <t>性別</t>
  </si>
  <si>
    <t>生年月日</t>
  </si>
  <si>
    <t>個人分類コード</t>
  </si>
  <si>
    <t>所属団体ＩＤ</t>
  </si>
  <si>
    <t>学年(数字１桁)</t>
  </si>
  <si>
    <t>備考１</t>
  </si>
  <si>
    <t>備考２</t>
  </si>
  <si>
    <t>備考３</t>
  </si>
  <si>
    <t>例</t>
  </si>
  <si>
    <t>青葉山</t>
  </si>
  <si>
    <t>太郎</t>
  </si>
  <si>
    <t>アオバヤマ</t>
  </si>
  <si>
    <t>タロウ</t>
  </si>
  <si>
    <t>男</t>
  </si>
  <si>
    <t>基本設定のシートで、空欄があると、正しく作成されません。</t>
  </si>
  <si>
    <t>Ｔａｂキーをおすと、入力が必要なセルにのみ、順に移動します。</t>
  </si>
  <si>
    <t>※</t>
  </si>
  <si>
    <r>
      <t>内に</t>
    </r>
    <r>
      <rPr>
        <sz val="11"/>
        <color indexed="10"/>
        <rFont val="ＭＳ 明朝"/>
        <family val="1"/>
      </rPr>
      <t>学校整理番号</t>
    </r>
    <r>
      <rPr>
        <sz val="11"/>
        <color indexed="12"/>
        <rFont val="ＭＳ 明朝"/>
        <family val="1"/>
      </rPr>
      <t>を入力してください。</t>
    </r>
  </si>
  <si>
    <t>※</t>
  </si>
  <si>
    <t>は、セルを選択すると現れるリストから選択してください。</t>
  </si>
  <si>
    <t>※</t>
  </si>
  <si>
    <t>印刷ボタンを利用すると、不要な網掛けが、削除されます。</t>
  </si>
  <si>
    <t>団体戦　参加申込書</t>
  </si>
  <si>
    <t>フリガナ</t>
  </si>
  <si>
    <t>学年</t>
  </si>
  <si>
    <t>生年月日</t>
  </si>
  <si>
    <t>会員登録番号</t>
  </si>
  <si>
    <t>選　手　氏　名</t>
  </si>
  <si>
    <t>１</t>
  </si>
  <si>
    <t>以上のとおり参加を申し込みます</t>
  </si>
  <si>
    <t>今大会は不参加といたします</t>
  </si>
  <si>
    <t>２</t>
  </si>
  <si>
    <t>２</t>
  </si>
  <si>
    <t>３</t>
  </si>
  <si>
    <t>４</t>
  </si>
  <si>
    <t>学校名・学校長名</t>
  </si>
  <si>
    <t>まだ、会員登録をしていない生徒を申し込む場合には、「会員ＩＤ」の欄は「未登録」または「申請中」と入力</t>
  </si>
  <si>
    <t>個人戦　参加申込書</t>
  </si>
  <si>
    <t>戦績</t>
  </si>
  <si>
    <t>備考</t>
  </si>
  <si>
    <t>順</t>
  </si>
  <si>
    <t>枠外</t>
  </si>
  <si>
    <t>◎　夏季大会の申込みでは、県総体ベスト６４以上の選手は戦績欄に数字を記入する。</t>
  </si>
  <si>
    <t>備考　　　　　(※何も記入しないこと)</t>
  </si>
  <si>
    <t>選手氏名</t>
  </si>
  <si>
    <t>フリガナ</t>
  </si>
  <si>
    <t>1</t>
  </si>
  <si>
    <t>3</t>
  </si>
  <si>
    <t>4</t>
  </si>
  <si>
    <t>5</t>
  </si>
  <si>
    <t>6</t>
  </si>
  <si>
    <t>7</t>
  </si>
  <si>
    <t>8</t>
  </si>
  <si>
    <t>9</t>
  </si>
  <si>
    <t>10</t>
  </si>
  <si>
    <t>◎　春季大会ベスト３２以上は県総体枠外出場、夏季大会ベスト１６以上は県新人大会枠外出場です。</t>
  </si>
  <si>
    <t>◎　総体の申込みでは、春季大会ベスト６４以上の選手は戦績欄に数字を記入する。</t>
  </si>
  <si>
    <t>◎　新人の申込みでは、夏季大会ベスト６４以上の選手は戦績欄に数字を記入する。</t>
  </si>
  <si>
    <t>◎　欄が不足する場合は２枚目を利用し、申込み順（１１～）または「枠外」を入力してください。</t>
  </si>
  <si>
    <t>必要な部分を印刷しておくと便利です。</t>
  </si>
  <si>
    <t>◎　枠外の欄が不足する場合は、用紙をコピーしてお使い下さい。（枠外欄は５～７に変更可能）</t>
  </si>
  <si>
    <t/>
  </si>
  <si>
    <t>◎　春季大会の申込みでは、県新人ベスト６４以上の選手は戦績欄に数字を記入する。</t>
  </si>
  <si>
    <t>令和</t>
  </si>
  <si>
    <t>１．年度を入力してください。</t>
  </si>
  <si>
    <t>例）元，２，３・・・</t>
  </si>
  <si>
    <t>元</t>
  </si>
  <si>
    <t>令和元年度  宮城県高等学校ソフトテニス春季大会　兼　国体県１次選考会</t>
  </si>
  <si>
    <t>令和元年度  宮城県高等学校ソフトテニス新人大会　地区予選会　兼　地区新人大会ソフトテニス競技</t>
  </si>
  <si>
    <t>令和元年度  宮城県高等学校総合体育大会ソフトテニス競技</t>
  </si>
  <si>
    <t>枠外　　ペア，予選参加　　ペア，合計　　ペア</t>
  </si>
  <si>
    <t>tennis</t>
  </si>
  <si>
    <t>７．地区名を入力してください。（仙南･仙塩･石巻･大崎･県北のいずれか）</t>
  </si>
  <si>
    <r>
      <t>は、セルを選択すると現れる</t>
    </r>
    <r>
      <rPr>
        <sz val="11"/>
        <color indexed="10"/>
        <rFont val="ＭＳ 明朝"/>
        <family val="1"/>
      </rPr>
      <t>リストから選択するか</t>
    </r>
    <r>
      <rPr>
        <sz val="11"/>
        <color indexed="12"/>
        <rFont val="ＭＳ 明朝"/>
        <family val="1"/>
      </rPr>
      <t>，</t>
    </r>
    <r>
      <rPr>
        <sz val="11"/>
        <color indexed="10"/>
        <rFont val="ＭＳ 明朝"/>
        <family val="1"/>
      </rPr>
      <t>申し込みペア数を入力</t>
    </r>
    <r>
      <rPr>
        <sz val="11"/>
        <color indexed="12"/>
        <rFont val="ＭＳ 明朝"/>
        <family val="1"/>
      </rPr>
      <t>してください。</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</si>
</sst>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quot;d&quot;日&quot;;@"/>
  </numFmts>
  <fonts count="46">
    <font>
      <sz val="11"/>
      <name val="ＭＳ 明朝"/>
      <family val="1"/>
    </font>
    <font>
      <sz val="6"/>
      <name val="ＭＳ 明朝"/>
      <family val="1"/>
    </font>
    <font>
      <sz val="11"/>
      <color indexed="12"/>
      <name val="ＭＳ 明朝"/>
      <family val="1"/>
    </font>
    <font>
      <sz val="11"/>
      <color indexed="10"/>
      <name val="ＭＳ 明朝"/>
      <family val="1"/>
    </font>
    <font>
      <sz val="13"/>
      <name val="ＭＳ 明朝"/>
      <family val="1"/>
    </font>
    <font>
      <sz val="12"/>
      <name val="ＭＳ 明朝"/>
      <family val="1"/>
    </font>
    <font>
      <sz val="14"/>
      <name val="ＭＳ 明朝"/>
      <family val="1"/>
    </font>
    <font>
      <sz val="9"/>
      <name val="ＭＳ 明朝"/>
      <family val="1"/>
    </font>
    <font>
      <sz val="16"/>
      <name val="ＭＳ 明朝"/>
      <family val="1"/>
    </font>
    <font>
      <sz val="10"/>
      <name val="ＭＳ 明朝"/>
      <family val="1"/>
    </font>
    <font>
      <sz val="8"/>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46"/>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color indexed="63"/>
      </top>
      <bottom>
        <color indexed="63"/>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thin"/>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style="medium"/>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color indexed="63"/>
      </right>
      <top style="thin"/>
      <bottom style="medium"/>
    </border>
    <border>
      <left style="thin"/>
      <right style="medium"/>
      <top style="thin"/>
      <bottom style="thin"/>
    </border>
    <border>
      <left style="thin"/>
      <right style="medium"/>
      <top style="thin"/>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thin"/>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medium"/>
      <right style="thin"/>
      <top style="thin"/>
      <bottom style="thin"/>
    </border>
    <border>
      <left>
        <color indexed="63"/>
      </left>
      <right>
        <color indexed="63"/>
      </right>
      <top>
        <color indexed="63"/>
      </top>
      <bottom style="medium"/>
    </border>
    <border>
      <left style="thin"/>
      <right style="medium"/>
      <top style="thin"/>
      <bottom>
        <color indexed="63"/>
      </bottom>
    </border>
    <border>
      <left style="thin"/>
      <right style="medium"/>
      <top>
        <color indexed="63"/>
      </top>
      <bottom style="thin"/>
    </border>
    <border>
      <left style="medium"/>
      <right style="thin"/>
      <top style="thin"/>
      <bottom style="mediu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style="mediu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59">
    <xf numFmtId="0" fontId="0" fillId="0" borderId="0" xfId="0" applyAlignment="1">
      <alignment vertical="center"/>
    </xf>
    <xf numFmtId="0" fontId="0" fillId="33" borderId="0" xfId="0" applyFill="1" applyBorder="1" applyAlignment="1">
      <alignment vertical="center"/>
    </xf>
    <xf numFmtId="0" fontId="2" fillId="33" borderId="0" xfId="0" applyFont="1" applyFill="1" applyBorder="1" applyAlignment="1">
      <alignment horizontal="right" vertical="center"/>
    </xf>
    <xf numFmtId="0" fontId="2" fillId="33" borderId="0" xfId="0" applyFont="1" applyFill="1" applyBorder="1" applyAlignment="1">
      <alignment vertical="center"/>
    </xf>
    <xf numFmtId="0" fontId="2" fillId="34" borderId="10" xfId="0" applyFont="1" applyFill="1" applyBorder="1" applyAlignment="1">
      <alignment vertical="center"/>
    </xf>
    <xf numFmtId="0" fontId="0" fillId="33" borderId="0" xfId="0" applyFill="1" applyBorder="1" applyAlignment="1">
      <alignment horizontal="right" vertical="center"/>
    </xf>
    <xf numFmtId="0" fontId="3" fillId="33" borderId="0" xfId="0" applyFont="1" applyFill="1" applyBorder="1" applyAlignment="1">
      <alignment vertical="center"/>
    </xf>
    <xf numFmtId="0" fontId="0" fillId="34" borderId="10" xfId="0" applyFill="1" applyBorder="1" applyAlignment="1" applyProtection="1">
      <alignment horizontal="center" vertical="center"/>
      <protection locked="0"/>
    </xf>
    <xf numFmtId="0" fontId="0" fillId="34" borderId="10" xfId="0" applyFill="1" applyBorder="1" applyAlignment="1" applyProtection="1">
      <alignment horizontal="left" vertical="center"/>
      <protection locked="0"/>
    </xf>
    <xf numFmtId="0" fontId="0" fillId="33" borderId="10" xfId="0" applyFill="1" applyBorder="1" applyAlignment="1" applyProtection="1">
      <alignment vertical="center"/>
      <protection locked="0"/>
    </xf>
    <xf numFmtId="0" fontId="0" fillId="34" borderId="10" xfId="0" applyFill="1" applyBorder="1" applyAlignment="1" applyProtection="1">
      <alignment vertical="center"/>
      <protection locked="0"/>
    </xf>
    <xf numFmtId="14" fontId="0" fillId="34" borderId="10" xfId="0" applyNumberFormat="1" applyFill="1" applyBorder="1" applyAlignment="1" applyProtection="1">
      <alignment vertical="center"/>
      <protection locked="0"/>
    </xf>
    <xf numFmtId="0" fontId="0" fillId="35" borderId="11" xfId="0" applyFill="1" applyBorder="1" applyAlignment="1" applyProtection="1">
      <alignment horizontal="center" vertical="center"/>
      <protection locked="0"/>
    </xf>
    <xf numFmtId="0" fontId="0" fillId="33" borderId="0" xfId="0" applyFill="1" applyAlignment="1" applyProtection="1">
      <alignment vertical="center"/>
      <protection/>
    </xf>
    <xf numFmtId="0" fontId="0" fillId="0" borderId="0" xfId="0" applyAlignment="1" applyProtection="1">
      <alignment vertical="center"/>
      <protection/>
    </xf>
    <xf numFmtId="0" fontId="2" fillId="33" borderId="0" xfId="0" applyFont="1" applyFill="1" applyAlignment="1" applyProtection="1">
      <alignment horizontal="right" vertical="center"/>
      <protection/>
    </xf>
    <xf numFmtId="0" fontId="2" fillId="33" borderId="0" xfId="0" applyFont="1" applyFill="1" applyAlignment="1" applyProtection="1">
      <alignment vertical="center"/>
      <protection/>
    </xf>
    <xf numFmtId="0" fontId="2" fillId="33" borderId="0" xfId="0" applyFont="1" applyFill="1" applyBorder="1" applyAlignment="1" applyProtection="1">
      <alignment horizontal="right" vertical="center"/>
      <protection/>
    </xf>
    <xf numFmtId="0" fontId="2" fillId="33" borderId="0" xfId="0" applyFont="1" applyFill="1" applyBorder="1" applyAlignment="1" applyProtection="1">
      <alignment vertical="center"/>
      <protection/>
    </xf>
    <xf numFmtId="0" fontId="0" fillId="33" borderId="0" xfId="0" applyFill="1" applyBorder="1" applyAlignment="1" applyProtection="1">
      <alignment vertical="center"/>
      <protection/>
    </xf>
    <xf numFmtId="0" fontId="2" fillId="34" borderId="10" xfId="0" applyFont="1" applyFill="1" applyBorder="1" applyAlignment="1" applyProtection="1">
      <alignment vertical="center"/>
      <protection/>
    </xf>
    <xf numFmtId="0" fontId="2" fillId="36" borderId="0" xfId="0" applyFont="1" applyFill="1" applyAlignment="1" applyProtection="1">
      <alignment vertical="center"/>
      <protection/>
    </xf>
    <xf numFmtId="0" fontId="0" fillId="0" borderId="0" xfId="0" applyAlignment="1" applyProtection="1">
      <alignment horizontal="center" vertical="center"/>
      <protection/>
    </xf>
    <xf numFmtId="0" fontId="5" fillId="0" borderId="0" xfId="0" applyFont="1" applyBorder="1" applyAlignment="1" applyProtection="1">
      <alignment vertical="center"/>
      <protection/>
    </xf>
    <xf numFmtId="0" fontId="0" fillId="0" borderId="12" xfId="0" applyBorder="1" applyAlignment="1" applyProtection="1">
      <alignment horizontal="distributed" vertical="center" indent="1"/>
      <protection/>
    </xf>
    <xf numFmtId="0" fontId="0" fillId="0" borderId="0" xfId="0" applyAlignment="1" applyProtection="1">
      <alignment horizontal="right" vertical="center"/>
      <protection/>
    </xf>
    <xf numFmtId="0" fontId="0" fillId="0" borderId="0" xfId="0" applyBorder="1" applyAlignment="1" applyProtection="1">
      <alignment vertical="center"/>
      <protection/>
    </xf>
    <xf numFmtId="0" fontId="0" fillId="0" borderId="0" xfId="0"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Font="1" applyBorder="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vertical="center"/>
      <protection/>
    </xf>
    <xf numFmtId="0" fontId="0" fillId="33" borderId="0" xfId="0" applyFill="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14"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176" fontId="0" fillId="0" borderId="10" xfId="0" applyNumberFormat="1" applyFont="1" applyBorder="1" applyAlignment="1" applyProtection="1">
      <alignment horizontal="center" vertical="center" wrapText="1"/>
      <protection/>
    </xf>
    <xf numFmtId="0" fontId="0" fillId="0" borderId="10" xfId="0" applyNumberFormat="1"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176" fontId="0" fillId="0" borderId="15" xfId="0" applyNumberFormat="1" applyFont="1" applyBorder="1" applyAlignment="1" applyProtection="1">
      <alignment horizontal="center" vertical="center" wrapText="1"/>
      <protection/>
    </xf>
    <xf numFmtId="0" fontId="0" fillId="0" borderId="15" xfId="0" applyNumberFormat="1" applyFont="1" applyBorder="1" applyAlignment="1" applyProtection="1">
      <alignment horizontal="center" vertical="center" wrapText="1"/>
      <protection/>
    </xf>
    <xf numFmtId="0" fontId="0" fillId="0" borderId="0" xfId="0" applyFont="1" applyFill="1" applyAlignment="1" applyProtection="1">
      <alignment horizontal="left" vertical="center"/>
      <protection/>
    </xf>
    <xf numFmtId="0" fontId="2" fillId="33" borderId="0"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0"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9" fillId="0" borderId="0" xfId="0" applyFont="1" applyAlignment="1" applyProtection="1">
      <alignment vertical="center" shrinkToFit="1"/>
      <protection/>
    </xf>
    <xf numFmtId="0" fontId="10" fillId="0" borderId="18" xfId="0" applyFont="1" applyBorder="1" applyAlignment="1" applyProtection="1">
      <alignment horizontal="center" vertical="center" shrinkToFit="1"/>
      <protection/>
    </xf>
    <xf numFmtId="0" fontId="10" fillId="0" borderId="19" xfId="0" applyFont="1" applyBorder="1" applyAlignment="1" applyProtection="1">
      <alignment horizontal="center" vertical="center" shrinkToFit="1"/>
      <protection/>
    </xf>
    <xf numFmtId="0" fontId="10" fillId="0" borderId="20" xfId="0" applyFont="1" applyBorder="1" applyAlignment="1" applyProtection="1">
      <alignment horizontal="center" vertical="center" shrinkToFit="1"/>
      <protection/>
    </xf>
    <xf numFmtId="0" fontId="10" fillId="0" borderId="21" xfId="0" applyFont="1" applyBorder="1" applyAlignment="1" applyProtection="1">
      <alignment horizontal="center" vertical="center" shrinkToFit="1"/>
      <protection/>
    </xf>
    <xf numFmtId="49" fontId="0" fillId="0" borderId="0" xfId="0" applyNumberFormat="1" applyFont="1" applyBorder="1" applyAlignment="1" applyProtection="1">
      <alignment horizontal="center" vertical="center" textRotation="255"/>
      <protection/>
    </xf>
    <xf numFmtId="0" fontId="0" fillId="0" borderId="0" xfId="0" applyFont="1" applyBorder="1" applyAlignment="1" applyProtection="1">
      <alignment horizontal="center" vertical="center" wrapText="1"/>
      <protection/>
    </xf>
    <xf numFmtId="176" fontId="0" fillId="0" borderId="0" xfId="0" applyNumberFormat="1" applyFont="1" applyBorder="1" applyAlignment="1" applyProtection="1">
      <alignment horizontal="center" vertical="center" wrapText="1"/>
      <protection/>
    </xf>
    <xf numFmtId="0" fontId="0" fillId="0" borderId="0" xfId="0" applyNumberFormat="1" applyFont="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0" fillId="0" borderId="18" xfId="0" applyFont="1" applyBorder="1" applyAlignment="1" applyProtection="1">
      <alignment horizontal="center" vertical="center" shrinkToFit="1"/>
      <protection/>
    </xf>
    <xf numFmtId="0" fontId="0" fillId="0" borderId="19" xfId="0" applyFont="1" applyBorder="1" applyAlignment="1" applyProtection="1">
      <alignment horizontal="center" vertical="center" shrinkToFit="1"/>
      <protection/>
    </xf>
    <xf numFmtId="0" fontId="0" fillId="0" borderId="20" xfId="0" applyFont="1" applyBorder="1" applyAlignment="1" applyProtection="1">
      <alignment horizontal="center" vertical="center" shrinkToFit="1"/>
      <protection/>
    </xf>
    <xf numFmtId="0" fontId="0" fillId="0" borderId="21" xfId="0" applyFont="1" applyBorder="1" applyAlignment="1" applyProtection="1">
      <alignment horizontal="center" vertical="center" shrinkToFit="1"/>
      <protection/>
    </xf>
    <xf numFmtId="0" fontId="0" fillId="0" borderId="22" xfId="0" applyFont="1" applyBorder="1" applyAlignment="1" applyProtection="1">
      <alignment horizontal="center" vertical="center" wrapText="1"/>
      <protection/>
    </xf>
    <xf numFmtId="0" fontId="0" fillId="0" borderId="0" xfId="0" applyFill="1" applyAlignment="1" applyProtection="1">
      <alignment vertical="center"/>
      <protection/>
    </xf>
    <xf numFmtId="0" fontId="0" fillId="33" borderId="10" xfId="0" applyFill="1" applyBorder="1" applyAlignment="1" applyProtection="1">
      <alignment horizontal="center" vertical="center" wrapText="1"/>
      <protection/>
    </xf>
    <xf numFmtId="0" fontId="0" fillId="0" borderId="0" xfId="0" applyFill="1" applyAlignment="1" applyProtection="1">
      <alignment horizontal="center" vertical="center" wrapText="1"/>
      <protection/>
    </xf>
    <xf numFmtId="0" fontId="3" fillId="33" borderId="10" xfId="0" applyFont="1" applyFill="1" applyBorder="1" applyAlignment="1" applyProtection="1">
      <alignment horizontal="center" vertical="center"/>
      <protection/>
    </xf>
    <xf numFmtId="0" fontId="3" fillId="33" borderId="10" xfId="0" applyFont="1" applyFill="1" applyBorder="1" applyAlignment="1" applyProtection="1">
      <alignment vertical="center"/>
      <protection/>
    </xf>
    <xf numFmtId="14" fontId="3" fillId="33" borderId="10" xfId="0" applyNumberFormat="1" applyFont="1" applyFill="1" applyBorder="1" applyAlignment="1" applyProtection="1">
      <alignment vertical="center"/>
      <protection/>
    </xf>
    <xf numFmtId="0" fontId="3" fillId="0" borderId="0" xfId="0" applyFont="1" applyFill="1" applyAlignment="1" applyProtection="1">
      <alignment vertical="center"/>
      <protection/>
    </xf>
    <xf numFmtId="0" fontId="2" fillId="36" borderId="10" xfId="0" applyFont="1" applyFill="1" applyBorder="1" applyAlignment="1" applyProtection="1">
      <alignment vertical="center"/>
      <protection/>
    </xf>
    <xf numFmtId="0" fontId="6" fillId="0" borderId="0" xfId="0" applyFont="1" applyBorder="1" applyAlignment="1" applyProtection="1">
      <alignment vertical="center" shrinkToFit="1"/>
      <protection/>
    </xf>
    <xf numFmtId="0" fontId="7" fillId="0" borderId="23" xfId="0" applyFont="1" applyBorder="1" applyAlignment="1" applyProtection="1">
      <alignment horizontal="center" vertical="center" shrinkToFit="1"/>
      <protection/>
    </xf>
    <xf numFmtId="0" fontId="7" fillId="0" borderId="24" xfId="0" applyFont="1" applyBorder="1" applyAlignment="1" applyProtection="1">
      <alignment horizontal="center" vertical="center" shrinkToFit="1"/>
      <protection/>
    </xf>
    <xf numFmtId="0" fontId="6" fillId="0" borderId="25" xfId="0" applyFont="1" applyBorder="1" applyAlignment="1" applyProtection="1">
      <alignment horizontal="center" vertical="center" shrinkToFit="1"/>
      <protection/>
    </xf>
    <xf numFmtId="0" fontId="6" fillId="0" borderId="19" xfId="0" applyFont="1" applyBorder="1" applyAlignment="1" applyProtection="1">
      <alignment horizontal="center" vertical="center" shrinkToFit="1"/>
      <protection/>
    </xf>
    <xf numFmtId="0" fontId="7" fillId="0" borderId="25" xfId="0" applyFont="1" applyBorder="1" applyAlignment="1" applyProtection="1">
      <alignment horizontal="center" vertical="center" shrinkToFit="1"/>
      <protection/>
    </xf>
    <xf numFmtId="0" fontId="7" fillId="0" borderId="19" xfId="0" applyFont="1" applyBorder="1" applyAlignment="1" applyProtection="1">
      <alignment horizontal="center" vertical="center" shrinkToFit="1"/>
      <protection/>
    </xf>
    <xf numFmtId="0" fontId="6" fillId="0" borderId="26" xfId="0" applyFont="1" applyBorder="1" applyAlignment="1" applyProtection="1">
      <alignment horizontal="center" vertical="center" shrinkToFit="1"/>
      <protection/>
    </xf>
    <xf numFmtId="0" fontId="6" fillId="0" borderId="21" xfId="0" applyFont="1" applyBorder="1" applyAlignment="1" applyProtection="1">
      <alignment horizontal="center" vertical="center" shrinkToFit="1"/>
      <protection/>
    </xf>
    <xf numFmtId="0" fontId="0" fillId="0" borderId="0" xfId="0" applyFont="1" applyAlignment="1" applyProtection="1">
      <alignment horizontal="right" vertical="center"/>
      <protection/>
    </xf>
    <xf numFmtId="177" fontId="0" fillId="0" borderId="0" xfId="0" applyNumberFormat="1" applyFont="1" applyAlignment="1" applyProtection="1">
      <alignment horizontal="center" vertical="center"/>
      <protection/>
    </xf>
    <xf numFmtId="0" fontId="9" fillId="0" borderId="0" xfId="0" applyFont="1" applyAlignment="1" applyProtection="1">
      <alignment/>
      <protection/>
    </xf>
    <xf numFmtId="0" fontId="0" fillId="0" borderId="10" xfId="0" applyNumberFormat="1" applyFont="1" applyFill="1" applyBorder="1" applyAlignment="1" applyProtection="1">
      <alignment vertical="center" wrapText="1"/>
      <protection locked="0"/>
    </xf>
    <xf numFmtId="0" fontId="0" fillId="0" borderId="15" xfId="0" applyNumberFormat="1" applyFont="1" applyFill="1" applyBorder="1" applyAlignment="1" applyProtection="1">
      <alignment vertical="center" wrapText="1"/>
      <protection locked="0"/>
    </xf>
    <xf numFmtId="0" fontId="9" fillId="0" borderId="0" xfId="0" applyFont="1" applyFill="1" applyAlignment="1" applyProtection="1">
      <alignment vertical="center"/>
      <protection/>
    </xf>
    <xf numFmtId="0" fontId="9" fillId="0" borderId="0" xfId="0" applyFont="1" applyFill="1" applyAlignment="1" applyProtection="1">
      <alignment vertical="center" shrinkToFit="1"/>
      <protection/>
    </xf>
    <xf numFmtId="0" fontId="0" fillId="0" borderId="0" xfId="0" applyFill="1" applyAlignment="1" applyProtection="1">
      <alignment horizontal="center" vertical="center"/>
      <protection/>
    </xf>
    <xf numFmtId="0" fontId="0" fillId="0" borderId="0" xfId="0" applyAlignment="1" applyProtection="1">
      <alignment horizontal="center"/>
      <protection/>
    </xf>
    <xf numFmtId="0" fontId="9" fillId="0" borderId="0" xfId="0" applyFont="1" applyAlignment="1" applyProtection="1">
      <alignment horizontal="left"/>
      <protection/>
    </xf>
    <xf numFmtId="0" fontId="0" fillId="0" borderId="0" xfId="0" applyAlignment="1" applyProtection="1">
      <alignment horizontal="right"/>
      <protection/>
    </xf>
    <xf numFmtId="0" fontId="0" fillId="0" borderId="0" xfId="0" applyAlignment="1" applyProtection="1">
      <alignment/>
      <protection/>
    </xf>
    <xf numFmtId="0" fontId="0" fillId="34" borderId="18" xfId="0" applyFill="1" applyBorder="1" applyAlignment="1" applyProtection="1">
      <alignment horizontal="left" vertical="center"/>
      <protection locked="0"/>
    </xf>
    <xf numFmtId="0" fontId="0" fillId="34" borderId="25" xfId="0" applyFill="1" applyBorder="1" applyAlignment="1" applyProtection="1">
      <alignment horizontal="left" vertical="center"/>
      <protection locked="0"/>
    </xf>
    <xf numFmtId="0" fontId="0" fillId="34" borderId="19" xfId="0" applyFill="1" applyBorder="1" applyAlignment="1" applyProtection="1">
      <alignment horizontal="left" vertical="center"/>
      <protection locked="0"/>
    </xf>
    <xf numFmtId="0" fontId="0" fillId="33" borderId="0" xfId="0" applyFill="1" applyBorder="1" applyAlignment="1">
      <alignment horizontal="center" vertical="center"/>
    </xf>
    <xf numFmtId="0" fontId="0" fillId="0" borderId="0" xfId="0" applyAlignment="1" applyProtection="1">
      <alignment horizontal="right" vertical="center"/>
      <protection/>
    </xf>
    <xf numFmtId="0" fontId="0" fillId="36" borderId="0" xfId="0" applyFont="1" applyFill="1" applyAlignment="1" applyProtection="1">
      <alignment horizontal="left" vertical="center"/>
      <protection locked="0"/>
    </xf>
    <xf numFmtId="177" fontId="0" fillId="0" borderId="0" xfId="0" applyNumberFormat="1" applyFont="1" applyAlignment="1" applyProtection="1">
      <alignment horizontal="center" vertical="center"/>
      <protection locked="0"/>
    </xf>
    <xf numFmtId="0" fontId="5" fillId="0" borderId="22" xfId="0" applyNumberFormat="1" applyFont="1" applyBorder="1" applyAlignment="1" applyProtection="1">
      <alignment horizontal="center" vertical="center" wrapText="1"/>
      <protection/>
    </xf>
    <xf numFmtId="0" fontId="5" fillId="0" borderId="27" xfId="0" applyNumberFormat="1" applyFont="1" applyBorder="1" applyAlignment="1" applyProtection="1">
      <alignment horizontal="center" vertical="center" wrapText="1"/>
      <protection/>
    </xf>
    <xf numFmtId="0" fontId="0" fillId="35" borderId="11" xfId="0" applyFill="1" applyBorder="1" applyAlignment="1" applyProtection="1">
      <alignment horizontal="center" vertical="center"/>
      <protection locked="0"/>
    </xf>
    <xf numFmtId="0" fontId="5" fillId="0" borderId="10"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176" fontId="5" fillId="0" borderId="10" xfId="0" applyNumberFormat="1" applyFont="1" applyBorder="1" applyAlignment="1" applyProtection="1">
      <alignment horizontal="center" vertical="center" wrapText="1"/>
      <protection/>
    </xf>
    <xf numFmtId="176" fontId="5" fillId="0" borderId="15" xfId="0" applyNumberFormat="1" applyFont="1" applyBorder="1" applyAlignment="1" applyProtection="1">
      <alignment horizontal="center" vertical="center" wrapText="1"/>
      <protection/>
    </xf>
    <xf numFmtId="0" fontId="5" fillId="0" borderId="28" xfId="0" applyNumberFormat="1" applyFont="1" applyBorder="1" applyAlignment="1" applyProtection="1">
      <alignment horizontal="center" vertical="center" wrapText="1"/>
      <protection/>
    </xf>
    <xf numFmtId="49" fontId="8" fillId="0" borderId="29" xfId="0" applyNumberFormat="1" applyFont="1" applyBorder="1" applyAlignment="1" applyProtection="1">
      <alignment horizontal="center" vertical="center"/>
      <protection/>
    </xf>
    <xf numFmtId="49" fontId="8" fillId="0" borderId="30" xfId="0" applyNumberFormat="1" applyFont="1" applyBorder="1" applyAlignment="1" applyProtection="1">
      <alignment horizontal="center" vertical="center"/>
      <protection/>
    </xf>
    <xf numFmtId="49" fontId="8" fillId="0" borderId="31" xfId="0" applyNumberFormat="1" applyFont="1" applyBorder="1" applyAlignment="1" applyProtection="1">
      <alignment horizontal="center" vertical="center"/>
      <protection/>
    </xf>
    <xf numFmtId="0" fontId="5" fillId="0" borderId="14" xfId="0" applyFont="1" applyBorder="1" applyAlignment="1" applyProtection="1">
      <alignment horizontal="center" vertical="center" wrapText="1"/>
      <protection/>
    </xf>
    <xf numFmtId="176" fontId="5" fillId="0" borderId="14" xfId="0" applyNumberFormat="1" applyFont="1" applyBorder="1" applyAlignment="1" applyProtection="1">
      <alignment horizontal="center" vertical="center" wrapText="1"/>
      <protection/>
    </xf>
    <xf numFmtId="49" fontId="8" fillId="0" borderId="32" xfId="0" applyNumberFormat="1" applyFont="1" applyBorder="1" applyAlignment="1" applyProtection="1">
      <alignment horizontal="center" vertical="center"/>
      <protection/>
    </xf>
    <xf numFmtId="49" fontId="8" fillId="0" borderId="33" xfId="0" applyNumberFormat="1" applyFont="1" applyBorder="1" applyAlignment="1" applyProtection="1">
      <alignment horizontal="center" vertical="center"/>
      <protection/>
    </xf>
    <xf numFmtId="0" fontId="4" fillId="36"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xf>
    <xf numFmtId="0" fontId="0" fillId="0" borderId="0" xfId="0" applyFont="1" applyBorder="1" applyAlignment="1" applyProtection="1">
      <alignment horizontal="right" vertical="center" shrinkToFit="1"/>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0" fillId="0" borderId="34"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0" fillId="0" borderId="36" xfId="0" applyFont="1" applyBorder="1" applyAlignment="1" applyProtection="1">
      <alignment horizontal="center" vertical="center" wrapText="1"/>
      <protection/>
    </xf>
    <xf numFmtId="0" fontId="0" fillId="0" borderId="37" xfId="0" applyFont="1" applyBorder="1" applyAlignment="1" applyProtection="1">
      <alignment horizontal="center" vertical="center" wrapText="1"/>
      <protection/>
    </xf>
    <xf numFmtId="0" fontId="0" fillId="0" borderId="38" xfId="0" applyFont="1" applyBorder="1" applyAlignment="1" applyProtection="1">
      <alignment horizontal="center" vertical="center"/>
      <protection/>
    </xf>
    <xf numFmtId="0" fontId="0" fillId="0" borderId="39" xfId="0" applyFont="1" applyBorder="1" applyAlignment="1" applyProtection="1">
      <alignment horizontal="center" vertical="center"/>
      <protection/>
    </xf>
    <xf numFmtId="0" fontId="0" fillId="36" borderId="0" xfId="0" applyFont="1" applyFill="1" applyAlignment="1" applyProtection="1">
      <alignment horizontal="center" vertical="center"/>
      <protection locked="0"/>
    </xf>
    <xf numFmtId="49" fontId="0" fillId="0" borderId="40" xfId="0" applyNumberFormat="1" applyFont="1" applyBorder="1" applyAlignment="1" applyProtection="1">
      <alignment horizontal="center" vertical="center"/>
      <protection/>
    </xf>
    <xf numFmtId="0" fontId="0" fillId="36" borderId="0" xfId="0" applyFont="1" applyFill="1" applyBorder="1" applyAlignment="1" applyProtection="1">
      <alignment horizontal="center"/>
      <protection/>
    </xf>
    <xf numFmtId="0" fontId="4" fillId="36" borderId="0" xfId="0" applyFont="1" applyFill="1" applyBorder="1" applyAlignment="1" applyProtection="1">
      <alignment horizontal="center" vertical="center" shrinkToFit="1"/>
      <protection locked="0"/>
    </xf>
    <xf numFmtId="0" fontId="0" fillId="0" borderId="41" xfId="0" applyBorder="1" applyAlignment="1" applyProtection="1">
      <alignment horizontal="right" vertical="center"/>
      <protection/>
    </xf>
    <xf numFmtId="0" fontId="0" fillId="0" borderId="14" xfId="0" applyFont="1" applyBorder="1" applyAlignment="1" applyProtection="1">
      <alignment horizontal="center" vertical="center"/>
      <protection/>
    </xf>
    <xf numFmtId="0" fontId="0" fillId="0" borderId="0" xfId="0" applyFill="1" applyAlignment="1" applyProtection="1">
      <alignment horizontal="right" vertical="center"/>
      <protection/>
    </xf>
    <xf numFmtId="0" fontId="0" fillId="0" borderId="42" xfId="0" applyFont="1" applyBorder="1" applyAlignment="1" applyProtection="1">
      <alignment horizontal="center" vertical="center" wrapText="1"/>
      <protection/>
    </xf>
    <xf numFmtId="0" fontId="0" fillId="0" borderId="43" xfId="0" applyFont="1" applyBorder="1" applyAlignment="1" applyProtection="1">
      <alignment horizontal="center" vertical="center" wrapText="1"/>
      <protection/>
    </xf>
    <xf numFmtId="0" fontId="4" fillId="0" borderId="0" xfId="0" applyFont="1" applyFill="1" applyBorder="1" applyAlignment="1" applyProtection="1">
      <alignment horizontal="center" vertical="center"/>
      <protection/>
    </xf>
    <xf numFmtId="49" fontId="0" fillId="0" borderId="40" xfId="0" applyNumberFormat="1" applyFont="1" applyBorder="1" applyAlignment="1" applyProtection="1">
      <alignment horizontal="center" vertical="center" textRotation="255"/>
      <protection/>
    </xf>
    <xf numFmtId="49" fontId="0" fillId="0" borderId="44" xfId="0" applyNumberFormat="1" applyFont="1" applyBorder="1" applyAlignment="1" applyProtection="1">
      <alignment horizontal="center" vertical="center" textRotation="255"/>
      <protection/>
    </xf>
    <xf numFmtId="0" fontId="0" fillId="0" borderId="45"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0" fontId="5" fillId="0" borderId="45" xfId="0" applyFont="1" applyBorder="1" applyAlignment="1" applyProtection="1">
      <alignment horizontal="center" vertical="center" wrapText="1"/>
      <protection/>
    </xf>
    <xf numFmtId="49" fontId="8" fillId="0" borderId="46" xfId="0" applyNumberFormat="1" applyFont="1" applyBorder="1" applyAlignment="1" applyProtection="1">
      <alignment horizontal="center" vertical="center" textRotation="255"/>
      <protection locked="0"/>
    </xf>
    <xf numFmtId="49" fontId="8" fillId="0" borderId="47" xfId="0" applyNumberFormat="1" applyFont="1" applyBorder="1" applyAlignment="1" applyProtection="1">
      <alignment horizontal="center" vertical="center" textRotation="255"/>
      <protection locked="0"/>
    </xf>
    <xf numFmtId="49" fontId="8" fillId="0" borderId="48" xfId="0" applyNumberFormat="1" applyFont="1" applyBorder="1" applyAlignment="1" applyProtection="1">
      <alignment horizontal="center" vertical="center" textRotation="255"/>
      <protection locked="0"/>
    </xf>
    <xf numFmtId="0" fontId="5" fillId="0" borderId="14" xfId="0" applyNumberFormat="1" applyFont="1" applyBorder="1" applyAlignment="1" applyProtection="1">
      <alignment horizontal="center" vertical="center" wrapText="1"/>
      <protection/>
    </xf>
    <xf numFmtId="0" fontId="5" fillId="0" borderId="10" xfId="0" applyNumberFormat="1" applyFont="1" applyBorder="1" applyAlignment="1" applyProtection="1">
      <alignment horizontal="center" vertical="center" wrapText="1"/>
      <protection/>
    </xf>
    <xf numFmtId="0" fontId="5" fillId="0" borderId="15" xfId="0" applyNumberFormat="1" applyFont="1" applyBorder="1" applyAlignment="1" applyProtection="1">
      <alignment horizontal="center" vertical="center" wrapText="1"/>
      <protection/>
    </xf>
    <xf numFmtId="0" fontId="0" fillId="0" borderId="34" xfId="0" applyFont="1" applyBorder="1" applyAlignment="1" applyProtection="1">
      <alignment horizontal="center" vertical="center" wrapText="1"/>
      <protection/>
    </xf>
    <xf numFmtId="0" fontId="0" fillId="0" borderId="35" xfId="0" applyFont="1" applyBorder="1" applyAlignment="1" applyProtection="1">
      <alignment horizontal="center" vertical="center" wrapText="1"/>
      <protection/>
    </xf>
    <xf numFmtId="0" fontId="0" fillId="0" borderId="46" xfId="0" applyFont="1" applyBorder="1" applyAlignment="1" applyProtection="1">
      <alignment horizontal="center" vertical="center"/>
      <protection/>
    </xf>
    <xf numFmtId="0" fontId="0" fillId="0" borderId="48" xfId="0" applyFont="1" applyBorder="1" applyAlignment="1" applyProtection="1">
      <alignment horizontal="center" vertical="center"/>
      <protection/>
    </xf>
    <xf numFmtId="0" fontId="7" fillId="0" borderId="36" xfId="0" applyFont="1" applyBorder="1" applyAlignment="1" applyProtection="1">
      <alignment horizontal="center" vertical="center" wrapText="1"/>
      <protection/>
    </xf>
    <xf numFmtId="0" fontId="7" fillId="0" borderId="45" xfId="0" applyFont="1" applyBorder="1" applyAlignment="1" applyProtection="1">
      <alignment horizontal="center" vertical="center" wrapText="1"/>
      <protection/>
    </xf>
    <xf numFmtId="0" fontId="5" fillId="0" borderId="39" xfId="0" applyFont="1" applyBorder="1" applyAlignment="1" applyProtection="1">
      <alignment horizontal="center" vertical="center" wrapText="1"/>
      <protection locked="0"/>
    </xf>
    <xf numFmtId="0" fontId="5" fillId="0" borderId="49"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5" fillId="0" borderId="50" xfId="0" applyFont="1" applyBorder="1" applyAlignment="1" applyProtection="1">
      <alignment horizontal="center" vertical="center" wrapText="1"/>
      <protection locked="0"/>
    </xf>
    <xf numFmtId="0" fontId="0" fillId="0" borderId="49" xfId="0"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indexed="10"/>
  </sheetPr>
  <dimension ref="B1:O29"/>
  <sheetViews>
    <sheetView tabSelected="1" zoomScalePageLayoutView="0" workbookViewId="0" topLeftCell="A1">
      <selection activeCell="A1" sqref="A1"/>
    </sheetView>
  </sheetViews>
  <sheetFormatPr defaultColWidth="8.796875" defaultRowHeight="14.25"/>
  <cols>
    <col min="1" max="16384" width="9" style="1" customWidth="1"/>
  </cols>
  <sheetData>
    <row r="1" spans="2:10" ht="13.5" customHeight="1">
      <c r="B1" s="96"/>
      <c r="C1" s="96"/>
      <c r="D1" s="96"/>
      <c r="E1" s="96"/>
      <c r="F1" s="96"/>
      <c r="G1" s="96"/>
      <c r="H1" s="96"/>
      <c r="I1" s="96"/>
      <c r="J1" s="96"/>
    </row>
    <row r="2" spans="2:10" ht="13.5">
      <c r="B2" s="2" t="s">
        <v>1</v>
      </c>
      <c r="C2" s="3" t="s">
        <v>2</v>
      </c>
      <c r="D2" s="4"/>
      <c r="E2" s="3" t="s">
        <v>3</v>
      </c>
      <c r="F2" s="3"/>
      <c r="G2" s="3"/>
      <c r="H2" s="3"/>
      <c r="I2" s="3"/>
      <c r="J2" s="3"/>
    </row>
    <row r="3" spans="2:10" ht="13.5">
      <c r="B3" s="2" t="s">
        <v>4</v>
      </c>
      <c r="C3" s="3" t="s">
        <v>5</v>
      </c>
      <c r="D3" s="3"/>
      <c r="E3" s="3"/>
      <c r="F3" s="3"/>
      <c r="G3" s="3"/>
      <c r="H3" s="3"/>
      <c r="I3" s="3"/>
      <c r="J3" s="3"/>
    </row>
    <row r="4" spans="2:10" ht="13.5">
      <c r="B4" s="2" t="s">
        <v>6</v>
      </c>
      <c r="C4" s="3" t="s">
        <v>7</v>
      </c>
      <c r="D4" s="3"/>
      <c r="E4" s="3"/>
      <c r="F4" s="3"/>
      <c r="G4" s="3"/>
      <c r="H4" s="3"/>
      <c r="I4" s="3"/>
      <c r="J4" s="3"/>
    </row>
    <row r="5" spans="2:3" ht="13.5">
      <c r="B5" s="2" t="s">
        <v>8</v>
      </c>
      <c r="C5" s="3" t="s">
        <v>9</v>
      </c>
    </row>
    <row r="7" spans="2:7" ht="13.5">
      <c r="B7" s="1" t="s">
        <v>105</v>
      </c>
      <c r="G7" s="5"/>
    </row>
    <row r="8" spans="3:9" ht="13.5">
      <c r="C8" s="6" t="s">
        <v>106</v>
      </c>
      <c r="G8" s="5" t="s">
        <v>104</v>
      </c>
      <c r="H8" s="7" t="s">
        <v>107</v>
      </c>
      <c r="I8" s="1" t="s">
        <v>10</v>
      </c>
    </row>
    <row r="10" ht="13.5">
      <c r="B10" s="1" t="s">
        <v>11</v>
      </c>
    </row>
    <row r="11" spans="3:10" ht="13.5">
      <c r="C11" s="6" t="s">
        <v>12</v>
      </c>
      <c r="G11" s="93"/>
      <c r="H11" s="94"/>
      <c r="I11" s="94"/>
      <c r="J11" s="95"/>
    </row>
    <row r="13" ht="13.5">
      <c r="B13" s="1" t="s">
        <v>13</v>
      </c>
    </row>
    <row r="14" spans="3:9" ht="13.5">
      <c r="C14" s="6" t="s">
        <v>14</v>
      </c>
      <c r="G14" s="93"/>
      <c r="H14" s="94"/>
      <c r="I14" s="95"/>
    </row>
    <row r="16" ht="13.5">
      <c r="B16" s="1" t="s">
        <v>15</v>
      </c>
    </row>
    <row r="17" spans="3:9" ht="13.5">
      <c r="C17" s="6" t="s">
        <v>16</v>
      </c>
      <c r="G17" s="93"/>
      <c r="H17" s="94"/>
      <c r="I17" s="95"/>
    </row>
    <row r="19" spans="2:15" ht="13.5">
      <c r="B19" s="1" t="s">
        <v>17</v>
      </c>
      <c r="O19" s="1" t="s">
        <v>112</v>
      </c>
    </row>
    <row r="20" spans="3:9" ht="13.5">
      <c r="C20" s="6" t="s">
        <v>18</v>
      </c>
      <c r="G20" s="93"/>
      <c r="H20" s="94"/>
      <c r="I20" s="95"/>
    </row>
    <row r="22" ht="13.5">
      <c r="B22" s="1" t="s">
        <v>19</v>
      </c>
    </row>
    <row r="23" spans="3:9" ht="13.5">
      <c r="C23" s="6" t="s">
        <v>20</v>
      </c>
      <c r="G23" s="93"/>
      <c r="H23" s="94"/>
      <c r="I23" s="95"/>
    </row>
    <row r="25" ht="13.5">
      <c r="B25" s="1" t="s">
        <v>113</v>
      </c>
    </row>
    <row r="26" spans="3:8" ht="13.5">
      <c r="C26" s="6" t="s">
        <v>21</v>
      </c>
      <c r="G26" s="8"/>
      <c r="H26" s="1" t="s">
        <v>22</v>
      </c>
    </row>
    <row r="28" ht="13.5">
      <c r="B28" s="1" t="s">
        <v>23</v>
      </c>
    </row>
    <row r="29" spans="3:7" ht="13.5">
      <c r="C29" s="6" t="s">
        <v>24</v>
      </c>
      <c r="G29" s="8"/>
    </row>
  </sheetData>
  <sheetProtection password="DB41" sheet="1" objects="1" scenarios="1"/>
  <mergeCells count="6">
    <mergeCell ref="G23:I23"/>
    <mergeCell ref="G11:J11"/>
    <mergeCell ref="B1:J1"/>
    <mergeCell ref="G14:I14"/>
    <mergeCell ref="G17:I17"/>
    <mergeCell ref="G20:I20"/>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codeName="Sheet2">
    <tabColor indexed="10"/>
    <pageSetUpPr fitToPage="1"/>
  </sheetPr>
  <dimension ref="A1:O227"/>
  <sheetViews>
    <sheetView zoomScalePageLayoutView="0" workbookViewId="0" topLeftCell="A1">
      <selection activeCell="A1" sqref="A1"/>
    </sheetView>
  </sheetViews>
  <sheetFormatPr defaultColWidth="8.796875" defaultRowHeight="14.25"/>
  <cols>
    <col min="1" max="1" width="9.09765625" style="14" bestFit="1" customWidth="1"/>
    <col min="2" max="2" width="10.69921875" style="14" bestFit="1" customWidth="1"/>
    <col min="3" max="4" width="9.5" style="14" customWidth="1"/>
    <col min="5" max="5" width="13" style="14" customWidth="1"/>
    <col min="6" max="6" width="14.5" style="14" customWidth="1"/>
    <col min="7" max="7" width="5.5" style="14" bestFit="1" customWidth="1"/>
    <col min="8" max="8" width="13" style="14" bestFit="1" customWidth="1"/>
    <col min="9" max="10" width="9.19921875" style="14" customWidth="1"/>
    <col min="11" max="11" width="9.09765625" style="14" bestFit="1" customWidth="1"/>
    <col min="12" max="14" width="9" style="14" customWidth="1"/>
    <col min="15" max="15" width="9" style="64" customWidth="1"/>
    <col min="16" max="16384" width="9" style="14" customWidth="1"/>
  </cols>
  <sheetData>
    <row r="1" spans="1:14" ht="13.5">
      <c r="A1" s="13"/>
      <c r="B1" s="13"/>
      <c r="C1" s="13"/>
      <c r="D1" s="13"/>
      <c r="E1" s="13"/>
      <c r="F1" s="13"/>
      <c r="G1" s="13"/>
      <c r="H1" s="13"/>
      <c r="I1" s="13"/>
      <c r="J1" s="13"/>
      <c r="K1" s="13"/>
      <c r="L1" s="13"/>
      <c r="M1" s="13"/>
      <c r="N1" s="13"/>
    </row>
    <row r="2" spans="1:14" ht="13.5">
      <c r="A2" s="13"/>
      <c r="B2" s="17" t="s">
        <v>1</v>
      </c>
      <c r="C2" s="20"/>
      <c r="D2" s="18" t="s">
        <v>25</v>
      </c>
      <c r="E2" s="13"/>
      <c r="F2" s="13"/>
      <c r="G2" s="13"/>
      <c r="H2" s="13"/>
      <c r="I2" s="13"/>
      <c r="J2" s="13"/>
      <c r="K2" s="13"/>
      <c r="L2" s="13"/>
      <c r="M2" s="13"/>
      <c r="N2" s="13"/>
    </row>
    <row r="3" spans="1:14" ht="13.5">
      <c r="A3" s="13"/>
      <c r="B3" s="15" t="s">
        <v>26</v>
      </c>
      <c r="C3" s="16" t="s">
        <v>27</v>
      </c>
      <c r="D3" s="16"/>
      <c r="E3" s="16"/>
      <c r="F3" s="16"/>
      <c r="G3" s="16"/>
      <c r="H3" s="16"/>
      <c r="I3" s="16"/>
      <c r="J3" s="16"/>
      <c r="K3" s="16"/>
      <c r="L3" s="16"/>
      <c r="M3" s="13"/>
      <c r="N3" s="13"/>
    </row>
    <row r="4" spans="1:14" ht="13.5">
      <c r="A4" s="13"/>
      <c r="B4" s="15" t="s">
        <v>28</v>
      </c>
      <c r="C4" s="16" t="s">
        <v>29</v>
      </c>
      <c r="D4" s="16"/>
      <c r="E4" s="16"/>
      <c r="F4" s="16"/>
      <c r="G4" s="16"/>
      <c r="H4" s="16"/>
      <c r="I4" s="16"/>
      <c r="J4" s="16"/>
      <c r="K4" s="16"/>
      <c r="L4" s="16"/>
      <c r="M4" s="13"/>
      <c r="N4" s="13"/>
    </row>
    <row r="5" spans="1:14" ht="13.5">
      <c r="A5" s="13"/>
      <c r="B5" s="15" t="s">
        <v>30</v>
      </c>
      <c r="C5" s="16" t="s">
        <v>31</v>
      </c>
      <c r="D5" s="16"/>
      <c r="E5" s="16"/>
      <c r="F5" s="16"/>
      <c r="G5" s="16"/>
      <c r="H5" s="16"/>
      <c r="I5" s="16"/>
      <c r="J5" s="16"/>
      <c r="K5" s="16"/>
      <c r="L5" s="16"/>
      <c r="M5" s="13"/>
      <c r="N5" s="13"/>
    </row>
    <row r="6" spans="1:14" ht="13.5">
      <c r="A6" s="13"/>
      <c r="B6" s="15" t="s">
        <v>32</v>
      </c>
      <c r="C6" s="16" t="s">
        <v>33</v>
      </c>
      <c r="D6" s="16"/>
      <c r="E6" s="16"/>
      <c r="F6" s="16"/>
      <c r="G6" s="16"/>
      <c r="H6" s="16"/>
      <c r="I6" s="16"/>
      <c r="J6" s="16"/>
      <c r="K6" s="16"/>
      <c r="L6" s="16"/>
      <c r="M6" s="13"/>
      <c r="N6" s="13"/>
    </row>
    <row r="7" spans="1:14" ht="13.5">
      <c r="A7" s="13"/>
      <c r="B7" s="15" t="s">
        <v>28</v>
      </c>
      <c r="C7" s="16" t="s">
        <v>77</v>
      </c>
      <c r="D7" s="13"/>
      <c r="E7" s="13"/>
      <c r="F7" s="13"/>
      <c r="G7" s="13"/>
      <c r="H7" s="13"/>
      <c r="I7" s="13"/>
      <c r="J7" s="13"/>
      <c r="K7" s="13"/>
      <c r="L7" s="13"/>
      <c r="M7" s="13"/>
      <c r="N7" s="13"/>
    </row>
    <row r="8" spans="1:14" ht="13.5">
      <c r="A8" s="13"/>
      <c r="B8" s="13"/>
      <c r="C8" s="16" t="s">
        <v>34</v>
      </c>
      <c r="D8" s="13"/>
      <c r="E8" s="13"/>
      <c r="F8" s="13"/>
      <c r="G8" s="13"/>
      <c r="H8" s="13"/>
      <c r="I8" s="13"/>
      <c r="J8" s="13"/>
      <c r="K8" s="13"/>
      <c r="L8" s="13"/>
      <c r="M8" s="13"/>
      <c r="N8" s="13"/>
    </row>
    <row r="9" spans="1:14" ht="13.5">
      <c r="A9" s="13"/>
      <c r="B9" s="15" t="s">
        <v>30</v>
      </c>
      <c r="C9" s="16" t="s">
        <v>100</v>
      </c>
      <c r="D9" s="13"/>
      <c r="E9" s="13"/>
      <c r="F9" s="13"/>
      <c r="G9" s="13"/>
      <c r="H9" s="13"/>
      <c r="I9" s="13"/>
      <c r="J9" s="13"/>
      <c r="K9" s="13"/>
      <c r="L9" s="13"/>
      <c r="M9" s="13"/>
      <c r="N9" s="13"/>
    </row>
    <row r="10" spans="1:14" ht="13.5">
      <c r="A10" s="13"/>
      <c r="B10" s="13"/>
      <c r="C10" s="13"/>
      <c r="D10" s="13"/>
      <c r="E10" s="13"/>
      <c r="F10" s="13"/>
      <c r="G10" s="13"/>
      <c r="H10" s="13"/>
      <c r="I10" s="13"/>
      <c r="J10" s="13"/>
      <c r="K10" s="13"/>
      <c r="L10" s="13"/>
      <c r="M10" s="13"/>
      <c r="N10" s="13"/>
    </row>
    <row r="11" spans="1:15" ht="27">
      <c r="A11" s="65" t="s">
        <v>35</v>
      </c>
      <c r="B11" s="65" t="s">
        <v>36</v>
      </c>
      <c r="C11" s="65" t="s">
        <v>37</v>
      </c>
      <c r="D11" s="65" t="s">
        <v>38</v>
      </c>
      <c r="E11" s="65" t="s">
        <v>39</v>
      </c>
      <c r="F11" s="65" t="s">
        <v>40</v>
      </c>
      <c r="G11" s="65" t="s">
        <v>41</v>
      </c>
      <c r="H11" s="65" t="s">
        <v>42</v>
      </c>
      <c r="I11" s="65" t="s">
        <v>43</v>
      </c>
      <c r="J11" s="65" t="s">
        <v>44</v>
      </c>
      <c r="K11" s="65" t="s">
        <v>45</v>
      </c>
      <c r="L11" s="65" t="s">
        <v>46</v>
      </c>
      <c r="M11" s="65" t="s">
        <v>47</v>
      </c>
      <c r="N11" s="65" t="s">
        <v>48</v>
      </c>
      <c r="O11" s="66"/>
    </row>
    <row r="12" spans="1:15" ht="13.5">
      <c r="A12" s="67" t="s">
        <v>49</v>
      </c>
      <c r="B12" s="68">
        <v>12345678</v>
      </c>
      <c r="C12" s="68" t="s">
        <v>50</v>
      </c>
      <c r="D12" s="68" t="s">
        <v>51</v>
      </c>
      <c r="E12" s="68" t="s">
        <v>52</v>
      </c>
      <c r="F12" s="68" t="s">
        <v>53</v>
      </c>
      <c r="G12" s="68" t="s">
        <v>54</v>
      </c>
      <c r="H12" s="69">
        <v>32143</v>
      </c>
      <c r="I12" s="68">
        <v>4</v>
      </c>
      <c r="J12" s="68">
        <v>123456</v>
      </c>
      <c r="K12" s="68">
        <v>3</v>
      </c>
      <c r="L12" s="68"/>
      <c r="M12" s="68"/>
      <c r="N12" s="68"/>
      <c r="O12" s="70"/>
    </row>
    <row r="13" spans="1:14" ht="13.5">
      <c r="A13" s="9">
        <v>1</v>
      </c>
      <c r="B13" s="10"/>
      <c r="C13" s="10"/>
      <c r="D13" s="10"/>
      <c r="E13" s="10"/>
      <c r="F13" s="10"/>
      <c r="G13" s="10"/>
      <c r="H13" s="11"/>
      <c r="I13" s="10"/>
      <c r="J13" s="10"/>
      <c r="K13" s="10"/>
      <c r="L13" s="10"/>
      <c r="M13" s="10"/>
      <c r="N13" s="10"/>
    </row>
    <row r="14" spans="1:14" ht="13.5">
      <c r="A14" s="9">
        <v>2</v>
      </c>
      <c r="B14" s="10"/>
      <c r="C14" s="10"/>
      <c r="D14" s="10"/>
      <c r="E14" s="10"/>
      <c r="F14" s="10"/>
      <c r="G14" s="10"/>
      <c r="H14" s="11"/>
      <c r="I14" s="10"/>
      <c r="J14" s="10"/>
      <c r="K14" s="10"/>
      <c r="L14" s="10"/>
      <c r="M14" s="10"/>
      <c r="N14" s="10"/>
    </row>
    <row r="15" spans="1:14" ht="13.5">
      <c r="A15" s="9">
        <v>3</v>
      </c>
      <c r="B15" s="10"/>
      <c r="C15" s="10"/>
      <c r="D15" s="10"/>
      <c r="E15" s="10"/>
      <c r="F15" s="10"/>
      <c r="G15" s="10"/>
      <c r="H15" s="11"/>
      <c r="I15" s="10"/>
      <c r="J15" s="10"/>
      <c r="K15" s="10"/>
      <c r="L15" s="10"/>
      <c r="M15" s="10"/>
      <c r="N15" s="10"/>
    </row>
    <row r="16" spans="1:14" ht="13.5">
      <c r="A16" s="9">
        <v>4</v>
      </c>
      <c r="B16" s="10"/>
      <c r="C16" s="10"/>
      <c r="D16" s="10"/>
      <c r="E16" s="10"/>
      <c r="F16" s="10"/>
      <c r="G16" s="10"/>
      <c r="H16" s="11"/>
      <c r="I16" s="10"/>
      <c r="J16" s="10"/>
      <c r="K16" s="10"/>
      <c r="L16" s="10"/>
      <c r="M16" s="10"/>
      <c r="N16" s="10"/>
    </row>
    <row r="17" spans="1:14" ht="13.5">
      <c r="A17" s="9">
        <v>5</v>
      </c>
      <c r="B17" s="10"/>
      <c r="C17" s="10"/>
      <c r="D17" s="10"/>
      <c r="E17" s="10"/>
      <c r="F17" s="10"/>
      <c r="G17" s="10"/>
      <c r="H17" s="11"/>
      <c r="I17" s="10"/>
      <c r="J17" s="10"/>
      <c r="K17" s="10"/>
      <c r="L17" s="10"/>
      <c r="M17" s="10"/>
      <c r="N17" s="10"/>
    </row>
    <row r="18" spans="1:14" ht="13.5">
      <c r="A18" s="9">
        <v>6</v>
      </c>
      <c r="B18" s="10"/>
      <c r="C18" s="10"/>
      <c r="D18" s="10"/>
      <c r="E18" s="10"/>
      <c r="F18" s="10"/>
      <c r="G18" s="10"/>
      <c r="H18" s="11"/>
      <c r="I18" s="10"/>
      <c r="J18" s="10"/>
      <c r="K18" s="10"/>
      <c r="L18" s="10"/>
      <c r="M18" s="10"/>
      <c r="N18" s="10"/>
    </row>
    <row r="19" spans="1:14" ht="13.5">
      <c r="A19" s="9">
        <v>7</v>
      </c>
      <c r="B19" s="10"/>
      <c r="C19" s="10"/>
      <c r="D19" s="10"/>
      <c r="E19" s="10"/>
      <c r="F19" s="10"/>
      <c r="G19" s="10"/>
      <c r="H19" s="11"/>
      <c r="I19" s="10"/>
      <c r="J19" s="10"/>
      <c r="K19" s="10"/>
      <c r="L19" s="10"/>
      <c r="M19" s="10"/>
      <c r="N19" s="10"/>
    </row>
    <row r="20" spans="1:14" ht="13.5">
      <c r="A20" s="9">
        <v>8</v>
      </c>
      <c r="B20" s="10"/>
      <c r="C20" s="10"/>
      <c r="D20" s="10"/>
      <c r="E20" s="10"/>
      <c r="F20" s="10"/>
      <c r="G20" s="10"/>
      <c r="H20" s="11"/>
      <c r="I20" s="10"/>
      <c r="J20" s="10"/>
      <c r="K20" s="10"/>
      <c r="L20" s="10"/>
      <c r="M20" s="10"/>
      <c r="N20" s="10"/>
    </row>
    <row r="21" spans="1:14" ht="13.5">
      <c r="A21" s="9">
        <v>9</v>
      </c>
      <c r="B21" s="10"/>
      <c r="C21" s="10"/>
      <c r="D21" s="10"/>
      <c r="E21" s="10"/>
      <c r="F21" s="10"/>
      <c r="G21" s="10"/>
      <c r="H21" s="11"/>
      <c r="I21" s="10"/>
      <c r="J21" s="10"/>
      <c r="K21" s="10"/>
      <c r="L21" s="10"/>
      <c r="M21" s="10"/>
      <c r="N21" s="10"/>
    </row>
    <row r="22" spans="1:14" ht="13.5">
      <c r="A22" s="9">
        <v>10</v>
      </c>
      <c r="B22" s="10"/>
      <c r="C22" s="10"/>
      <c r="D22" s="10"/>
      <c r="E22" s="10"/>
      <c r="F22" s="10"/>
      <c r="G22" s="10"/>
      <c r="H22" s="11"/>
      <c r="I22" s="10"/>
      <c r="J22" s="10"/>
      <c r="K22" s="10"/>
      <c r="L22" s="10"/>
      <c r="M22" s="10"/>
      <c r="N22" s="10"/>
    </row>
    <row r="23" spans="1:14" ht="13.5">
      <c r="A23" s="9">
        <v>11</v>
      </c>
      <c r="B23" s="10"/>
      <c r="C23" s="10"/>
      <c r="D23" s="10"/>
      <c r="E23" s="10"/>
      <c r="F23" s="10"/>
      <c r="G23" s="10"/>
      <c r="H23" s="11"/>
      <c r="I23" s="10"/>
      <c r="J23" s="10"/>
      <c r="K23" s="10"/>
      <c r="L23" s="10"/>
      <c r="M23" s="10"/>
      <c r="N23" s="10"/>
    </row>
    <row r="24" spans="1:14" ht="13.5">
      <c r="A24" s="9">
        <v>12</v>
      </c>
      <c r="B24" s="10"/>
      <c r="C24" s="10"/>
      <c r="D24" s="10"/>
      <c r="E24" s="10"/>
      <c r="F24" s="10"/>
      <c r="G24" s="10"/>
      <c r="H24" s="11"/>
      <c r="I24" s="10"/>
      <c r="J24" s="10"/>
      <c r="K24" s="10"/>
      <c r="L24" s="10"/>
      <c r="M24" s="10"/>
      <c r="N24" s="10"/>
    </row>
    <row r="25" spans="1:14" ht="13.5">
      <c r="A25" s="9">
        <v>13</v>
      </c>
      <c r="B25" s="10"/>
      <c r="C25" s="10"/>
      <c r="D25" s="10"/>
      <c r="E25" s="10"/>
      <c r="F25" s="10"/>
      <c r="G25" s="10"/>
      <c r="H25" s="11"/>
      <c r="I25" s="10"/>
      <c r="J25" s="10"/>
      <c r="K25" s="10"/>
      <c r="L25" s="10"/>
      <c r="M25" s="10"/>
      <c r="N25" s="10"/>
    </row>
    <row r="26" spans="1:14" ht="13.5">
      <c r="A26" s="9">
        <v>14</v>
      </c>
      <c r="B26" s="10"/>
      <c r="C26" s="10"/>
      <c r="D26" s="10"/>
      <c r="E26" s="10"/>
      <c r="F26" s="10"/>
      <c r="G26" s="10"/>
      <c r="H26" s="11"/>
      <c r="I26" s="10"/>
      <c r="J26" s="10"/>
      <c r="K26" s="10"/>
      <c r="L26" s="10"/>
      <c r="M26" s="10"/>
      <c r="N26" s="10"/>
    </row>
    <row r="27" spans="1:14" ht="13.5">
      <c r="A27" s="9">
        <v>15</v>
      </c>
      <c r="B27" s="10"/>
      <c r="C27" s="10"/>
      <c r="D27" s="10"/>
      <c r="E27" s="10"/>
      <c r="F27" s="10"/>
      <c r="G27" s="10"/>
      <c r="H27" s="11"/>
      <c r="I27" s="10"/>
      <c r="J27" s="10"/>
      <c r="K27" s="10"/>
      <c r="L27" s="10"/>
      <c r="M27" s="10"/>
      <c r="N27" s="10"/>
    </row>
    <row r="28" spans="1:14" ht="13.5">
      <c r="A28" s="9">
        <v>16</v>
      </c>
      <c r="B28" s="10"/>
      <c r="C28" s="10"/>
      <c r="D28" s="10"/>
      <c r="E28" s="10"/>
      <c r="F28" s="10"/>
      <c r="G28" s="10"/>
      <c r="H28" s="11"/>
      <c r="I28" s="10"/>
      <c r="J28" s="10"/>
      <c r="K28" s="10"/>
      <c r="L28" s="10"/>
      <c r="M28" s="10"/>
      <c r="N28" s="10"/>
    </row>
    <row r="29" spans="1:14" ht="13.5">
      <c r="A29" s="9">
        <v>17</v>
      </c>
      <c r="B29" s="10"/>
      <c r="C29" s="10"/>
      <c r="D29" s="10"/>
      <c r="E29" s="10"/>
      <c r="F29" s="10"/>
      <c r="G29" s="10"/>
      <c r="H29" s="11"/>
      <c r="I29" s="10"/>
      <c r="J29" s="10"/>
      <c r="K29" s="10"/>
      <c r="L29" s="10"/>
      <c r="M29" s="10"/>
      <c r="N29" s="10"/>
    </row>
    <row r="30" spans="1:14" ht="13.5">
      <c r="A30" s="9">
        <v>18</v>
      </c>
      <c r="B30" s="10"/>
      <c r="C30" s="10"/>
      <c r="D30" s="10"/>
      <c r="E30" s="10"/>
      <c r="F30" s="10"/>
      <c r="G30" s="10"/>
      <c r="H30" s="11"/>
      <c r="I30" s="10"/>
      <c r="J30" s="10"/>
      <c r="K30" s="10"/>
      <c r="L30" s="10"/>
      <c r="M30" s="10"/>
      <c r="N30" s="10"/>
    </row>
    <row r="31" spans="1:14" ht="13.5">
      <c r="A31" s="9">
        <v>19</v>
      </c>
      <c r="B31" s="10"/>
      <c r="C31" s="10"/>
      <c r="D31" s="10"/>
      <c r="E31" s="10"/>
      <c r="F31" s="10"/>
      <c r="G31" s="10"/>
      <c r="H31" s="11"/>
      <c r="I31" s="10"/>
      <c r="J31" s="10"/>
      <c r="K31" s="10"/>
      <c r="L31" s="10"/>
      <c r="M31" s="10"/>
      <c r="N31" s="10"/>
    </row>
    <row r="32" spans="1:14" ht="13.5">
      <c r="A32" s="9">
        <v>20</v>
      </c>
      <c r="B32" s="10"/>
      <c r="C32" s="10"/>
      <c r="D32" s="10"/>
      <c r="E32" s="10"/>
      <c r="F32" s="10"/>
      <c r="G32" s="10"/>
      <c r="H32" s="11"/>
      <c r="I32" s="10"/>
      <c r="J32" s="10"/>
      <c r="K32" s="10"/>
      <c r="L32" s="10"/>
      <c r="M32" s="10"/>
      <c r="N32" s="10"/>
    </row>
    <row r="33" spans="1:14" ht="13.5">
      <c r="A33" s="9">
        <v>21</v>
      </c>
      <c r="B33" s="10"/>
      <c r="C33" s="10"/>
      <c r="D33" s="10"/>
      <c r="E33" s="10"/>
      <c r="F33" s="10"/>
      <c r="G33" s="10"/>
      <c r="H33" s="11"/>
      <c r="I33" s="10"/>
      <c r="J33" s="10"/>
      <c r="K33" s="10"/>
      <c r="L33" s="10"/>
      <c r="M33" s="10"/>
      <c r="N33" s="10"/>
    </row>
    <row r="34" spans="1:14" ht="13.5">
      <c r="A34" s="9">
        <v>22</v>
      </c>
      <c r="B34" s="10"/>
      <c r="C34" s="10"/>
      <c r="D34" s="10"/>
      <c r="E34" s="10"/>
      <c r="F34" s="10"/>
      <c r="G34" s="10"/>
      <c r="H34" s="11"/>
      <c r="I34" s="10"/>
      <c r="J34" s="10"/>
      <c r="K34" s="10"/>
      <c r="L34" s="10"/>
      <c r="M34" s="10"/>
      <c r="N34" s="10"/>
    </row>
    <row r="35" spans="1:14" ht="13.5">
      <c r="A35" s="9">
        <v>23</v>
      </c>
      <c r="B35" s="10"/>
      <c r="C35" s="10"/>
      <c r="D35" s="10"/>
      <c r="E35" s="10"/>
      <c r="F35" s="10"/>
      <c r="G35" s="10"/>
      <c r="H35" s="11"/>
      <c r="I35" s="10"/>
      <c r="J35" s="10"/>
      <c r="K35" s="10"/>
      <c r="L35" s="10"/>
      <c r="M35" s="10"/>
      <c r="N35" s="10"/>
    </row>
    <row r="36" spans="1:14" ht="13.5">
      <c r="A36" s="9">
        <v>24</v>
      </c>
      <c r="B36" s="10"/>
      <c r="C36" s="10"/>
      <c r="D36" s="10"/>
      <c r="E36" s="10"/>
      <c r="F36" s="10"/>
      <c r="G36" s="10"/>
      <c r="H36" s="10"/>
      <c r="I36" s="10"/>
      <c r="J36" s="10"/>
      <c r="K36" s="10"/>
      <c r="L36" s="10"/>
      <c r="M36" s="10"/>
      <c r="N36" s="10"/>
    </row>
    <row r="37" spans="1:14" ht="13.5">
      <c r="A37" s="9">
        <v>25</v>
      </c>
      <c r="B37" s="10"/>
      <c r="C37" s="10"/>
      <c r="D37" s="10"/>
      <c r="E37" s="10"/>
      <c r="F37" s="10"/>
      <c r="G37" s="10"/>
      <c r="H37" s="10"/>
      <c r="I37" s="10"/>
      <c r="J37" s="10"/>
      <c r="K37" s="10"/>
      <c r="L37" s="10"/>
      <c r="M37" s="10"/>
      <c r="N37" s="10"/>
    </row>
    <row r="38" spans="1:14" ht="13.5">
      <c r="A38" s="9">
        <v>26</v>
      </c>
      <c r="B38" s="10"/>
      <c r="C38" s="10"/>
      <c r="D38" s="10"/>
      <c r="E38" s="10"/>
      <c r="F38" s="10"/>
      <c r="G38" s="10"/>
      <c r="H38" s="10"/>
      <c r="I38" s="10"/>
      <c r="J38" s="10"/>
      <c r="K38" s="10"/>
      <c r="L38" s="10"/>
      <c r="M38" s="10"/>
      <c r="N38" s="10"/>
    </row>
    <row r="39" spans="1:14" ht="13.5">
      <c r="A39" s="9">
        <v>27</v>
      </c>
      <c r="B39" s="10"/>
      <c r="C39" s="10"/>
      <c r="D39" s="10"/>
      <c r="E39" s="10"/>
      <c r="F39" s="10"/>
      <c r="G39" s="10"/>
      <c r="H39" s="10"/>
      <c r="I39" s="10"/>
      <c r="J39" s="10"/>
      <c r="K39" s="10"/>
      <c r="L39" s="10"/>
      <c r="M39" s="10"/>
      <c r="N39" s="10"/>
    </row>
    <row r="40" spans="1:14" ht="13.5">
      <c r="A40" s="9">
        <v>28</v>
      </c>
      <c r="B40" s="10"/>
      <c r="C40" s="10"/>
      <c r="D40" s="10"/>
      <c r="E40" s="10"/>
      <c r="F40" s="10"/>
      <c r="G40" s="10"/>
      <c r="H40" s="10"/>
      <c r="I40" s="10"/>
      <c r="J40" s="10"/>
      <c r="K40" s="10"/>
      <c r="L40" s="10"/>
      <c r="M40" s="10"/>
      <c r="N40" s="10"/>
    </row>
    <row r="41" spans="1:14" ht="13.5">
      <c r="A41" s="9">
        <v>29</v>
      </c>
      <c r="B41" s="10"/>
      <c r="C41" s="10"/>
      <c r="D41" s="10"/>
      <c r="E41" s="10"/>
      <c r="F41" s="10"/>
      <c r="G41" s="10"/>
      <c r="H41" s="10"/>
      <c r="I41" s="10"/>
      <c r="J41" s="10"/>
      <c r="K41" s="10"/>
      <c r="L41" s="10"/>
      <c r="M41" s="10"/>
      <c r="N41" s="10"/>
    </row>
    <row r="42" spans="1:14" ht="13.5">
      <c r="A42" s="9">
        <v>30</v>
      </c>
      <c r="B42" s="10"/>
      <c r="C42" s="10"/>
      <c r="D42" s="10"/>
      <c r="E42" s="10"/>
      <c r="F42" s="10"/>
      <c r="G42" s="10"/>
      <c r="H42" s="10"/>
      <c r="I42" s="10"/>
      <c r="J42" s="10"/>
      <c r="K42" s="10"/>
      <c r="L42" s="10"/>
      <c r="M42" s="10"/>
      <c r="N42" s="10"/>
    </row>
    <row r="43" spans="1:14" ht="13.5">
      <c r="A43" s="9">
        <v>31</v>
      </c>
      <c r="B43" s="10"/>
      <c r="C43" s="10"/>
      <c r="D43" s="10"/>
      <c r="E43" s="10"/>
      <c r="F43" s="10"/>
      <c r="G43" s="10"/>
      <c r="H43" s="10"/>
      <c r="I43" s="10"/>
      <c r="J43" s="10"/>
      <c r="K43" s="10"/>
      <c r="L43" s="10"/>
      <c r="M43" s="10"/>
      <c r="N43" s="10"/>
    </row>
    <row r="44" spans="1:14" ht="13.5">
      <c r="A44" s="9">
        <v>32</v>
      </c>
      <c r="B44" s="10"/>
      <c r="C44" s="10"/>
      <c r="D44" s="10"/>
      <c r="E44" s="10"/>
      <c r="F44" s="10"/>
      <c r="G44" s="10"/>
      <c r="H44" s="10"/>
      <c r="I44" s="10"/>
      <c r="J44" s="10"/>
      <c r="K44" s="10"/>
      <c r="L44" s="10"/>
      <c r="M44" s="10"/>
      <c r="N44" s="10"/>
    </row>
    <row r="45" spans="1:14" ht="13.5">
      <c r="A45" s="9">
        <v>33</v>
      </c>
      <c r="B45" s="10"/>
      <c r="C45" s="10"/>
      <c r="D45" s="10"/>
      <c r="E45" s="10"/>
      <c r="F45" s="10"/>
      <c r="G45" s="10"/>
      <c r="H45" s="10"/>
      <c r="I45" s="10"/>
      <c r="J45" s="10"/>
      <c r="K45" s="10"/>
      <c r="L45" s="10"/>
      <c r="M45" s="10"/>
      <c r="N45" s="10"/>
    </row>
    <row r="46" spans="1:14" ht="13.5">
      <c r="A46" s="9">
        <v>34</v>
      </c>
      <c r="B46" s="10"/>
      <c r="C46" s="10"/>
      <c r="D46" s="10"/>
      <c r="E46" s="10"/>
      <c r="F46" s="10"/>
      <c r="G46" s="10"/>
      <c r="H46" s="10"/>
      <c r="I46" s="10"/>
      <c r="J46" s="10"/>
      <c r="K46" s="10"/>
      <c r="L46" s="10"/>
      <c r="M46" s="10"/>
      <c r="N46" s="10"/>
    </row>
    <row r="47" spans="1:14" ht="13.5">
      <c r="A47" s="9">
        <v>35</v>
      </c>
      <c r="B47" s="10"/>
      <c r="C47" s="10"/>
      <c r="D47" s="10"/>
      <c r="E47" s="10"/>
      <c r="F47" s="10"/>
      <c r="G47" s="10"/>
      <c r="H47" s="10"/>
      <c r="I47" s="10"/>
      <c r="J47" s="10"/>
      <c r="K47" s="10"/>
      <c r="L47" s="10"/>
      <c r="M47" s="10"/>
      <c r="N47" s="10"/>
    </row>
    <row r="48" spans="1:14" ht="13.5">
      <c r="A48" s="9">
        <v>36</v>
      </c>
      <c r="B48" s="10"/>
      <c r="C48" s="10"/>
      <c r="D48" s="10"/>
      <c r="E48" s="10"/>
      <c r="F48" s="10"/>
      <c r="G48" s="10"/>
      <c r="H48" s="10"/>
      <c r="I48" s="10"/>
      <c r="J48" s="10"/>
      <c r="K48" s="10"/>
      <c r="L48" s="10"/>
      <c r="M48" s="10"/>
      <c r="N48" s="10"/>
    </row>
    <row r="49" spans="1:14" ht="13.5">
      <c r="A49" s="9">
        <v>37</v>
      </c>
      <c r="B49" s="10"/>
      <c r="C49" s="10"/>
      <c r="D49" s="10"/>
      <c r="E49" s="10"/>
      <c r="F49" s="10"/>
      <c r="G49" s="10"/>
      <c r="H49" s="10"/>
      <c r="I49" s="10"/>
      <c r="J49" s="10"/>
      <c r="K49" s="10"/>
      <c r="L49" s="10"/>
      <c r="M49" s="10"/>
      <c r="N49" s="10"/>
    </row>
    <row r="50" spans="1:14" ht="13.5">
      <c r="A50" s="9">
        <v>38</v>
      </c>
      <c r="B50" s="10"/>
      <c r="C50" s="10"/>
      <c r="D50" s="10"/>
      <c r="E50" s="10"/>
      <c r="F50" s="10"/>
      <c r="G50" s="10"/>
      <c r="H50" s="10"/>
      <c r="I50" s="10"/>
      <c r="J50" s="10"/>
      <c r="K50" s="10"/>
      <c r="L50" s="10"/>
      <c r="M50" s="10"/>
      <c r="N50" s="10"/>
    </row>
    <row r="51" spans="1:14" ht="13.5">
      <c r="A51" s="9">
        <v>39</v>
      </c>
      <c r="B51" s="10"/>
      <c r="C51" s="10"/>
      <c r="D51" s="10"/>
      <c r="E51" s="10"/>
      <c r="F51" s="10"/>
      <c r="G51" s="10"/>
      <c r="H51" s="10"/>
      <c r="I51" s="10"/>
      <c r="J51" s="10"/>
      <c r="K51" s="10"/>
      <c r="L51" s="10"/>
      <c r="M51" s="10"/>
      <c r="N51" s="10"/>
    </row>
    <row r="52" spans="1:14" ht="13.5">
      <c r="A52" s="9">
        <v>40</v>
      </c>
      <c r="B52" s="10"/>
      <c r="C52" s="10"/>
      <c r="D52" s="10"/>
      <c r="E52" s="10"/>
      <c r="F52" s="10"/>
      <c r="G52" s="10"/>
      <c r="H52" s="10"/>
      <c r="I52" s="10"/>
      <c r="J52" s="10"/>
      <c r="K52" s="10"/>
      <c r="L52" s="10"/>
      <c r="M52" s="10"/>
      <c r="N52" s="10"/>
    </row>
    <row r="53" spans="1:14" ht="13.5">
      <c r="A53" s="9">
        <v>41</v>
      </c>
      <c r="B53" s="10"/>
      <c r="C53" s="10"/>
      <c r="D53" s="10"/>
      <c r="E53" s="10"/>
      <c r="F53" s="10"/>
      <c r="G53" s="10"/>
      <c r="H53" s="10"/>
      <c r="I53" s="10"/>
      <c r="J53" s="10"/>
      <c r="K53" s="10"/>
      <c r="L53" s="10"/>
      <c r="M53" s="10"/>
      <c r="N53" s="10"/>
    </row>
    <row r="54" spans="1:14" ht="13.5">
      <c r="A54" s="9">
        <v>42</v>
      </c>
      <c r="B54" s="10"/>
      <c r="C54" s="10"/>
      <c r="D54" s="10"/>
      <c r="E54" s="10"/>
      <c r="F54" s="10"/>
      <c r="G54" s="10"/>
      <c r="H54" s="10"/>
      <c r="I54" s="10"/>
      <c r="J54" s="10"/>
      <c r="K54" s="10"/>
      <c r="L54" s="10"/>
      <c r="M54" s="10"/>
      <c r="N54" s="10"/>
    </row>
    <row r="55" spans="1:14" ht="13.5">
      <c r="A55" s="9">
        <v>43</v>
      </c>
      <c r="B55" s="10"/>
      <c r="C55" s="10"/>
      <c r="D55" s="10"/>
      <c r="E55" s="10"/>
      <c r="F55" s="10"/>
      <c r="G55" s="10"/>
      <c r="H55" s="10"/>
      <c r="I55" s="10"/>
      <c r="J55" s="10"/>
      <c r="K55" s="10"/>
      <c r="L55" s="10"/>
      <c r="M55" s="10"/>
      <c r="N55" s="10"/>
    </row>
    <row r="56" spans="1:14" ht="13.5">
      <c r="A56" s="9">
        <v>44</v>
      </c>
      <c r="B56" s="10"/>
      <c r="C56" s="10"/>
      <c r="D56" s="10"/>
      <c r="E56" s="10"/>
      <c r="F56" s="10"/>
      <c r="G56" s="10"/>
      <c r="H56" s="10"/>
      <c r="I56" s="10"/>
      <c r="J56" s="10"/>
      <c r="K56" s="10"/>
      <c r="L56" s="10"/>
      <c r="M56" s="10"/>
      <c r="N56" s="10"/>
    </row>
    <row r="57" spans="1:14" ht="13.5">
      <c r="A57" s="9">
        <v>45</v>
      </c>
      <c r="B57" s="10"/>
      <c r="C57" s="10"/>
      <c r="D57" s="10"/>
      <c r="E57" s="10"/>
      <c r="F57" s="10"/>
      <c r="G57" s="10"/>
      <c r="H57" s="10"/>
      <c r="I57" s="10"/>
      <c r="J57" s="10"/>
      <c r="K57" s="10"/>
      <c r="L57" s="10"/>
      <c r="M57" s="10"/>
      <c r="N57" s="10"/>
    </row>
    <row r="58" spans="1:14" ht="13.5">
      <c r="A58" s="9">
        <v>46</v>
      </c>
      <c r="B58" s="10"/>
      <c r="C58" s="10"/>
      <c r="D58" s="10"/>
      <c r="E58" s="10"/>
      <c r="F58" s="10"/>
      <c r="G58" s="10"/>
      <c r="H58" s="10"/>
      <c r="I58" s="10"/>
      <c r="J58" s="10"/>
      <c r="K58" s="10"/>
      <c r="L58" s="10"/>
      <c r="M58" s="10"/>
      <c r="N58" s="10"/>
    </row>
    <row r="59" spans="1:14" ht="13.5">
      <c r="A59" s="9">
        <v>47</v>
      </c>
      <c r="B59" s="10"/>
      <c r="C59" s="10"/>
      <c r="D59" s="10"/>
      <c r="E59" s="10"/>
      <c r="F59" s="10"/>
      <c r="G59" s="10"/>
      <c r="H59" s="10"/>
      <c r="I59" s="10"/>
      <c r="J59" s="10"/>
      <c r="K59" s="10"/>
      <c r="L59" s="10"/>
      <c r="M59" s="10"/>
      <c r="N59" s="10"/>
    </row>
    <row r="60" spans="1:14" ht="13.5">
      <c r="A60" s="9">
        <v>48</v>
      </c>
      <c r="B60" s="10"/>
      <c r="C60" s="10"/>
      <c r="D60" s="10"/>
      <c r="E60" s="10"/>
      <c r="F60" s="10"/>
      <c r="G60" s="10"/>
      <c r="H60" s="10"/>
      <c r="I60" s="10"/>
      <c r="J60" s="10"/>
      <c r="K60" s="10"/>
      <c r="L60" s="10"/>
      <c r="M60" s="10"/>
      <c r="N60" s="10"/>
    </row>
    <row r="61" spans="1:14" ht="13.5">
      <c r="A61" s="9">
        <v>49</v>
      </c>
      <c r="B61" s="10"/>
      <c r="C61" s="10"/>
      <c r="D61" s="10"/>
      <c r="E61" s="10"/>
      <c r="F61" s="10"/>
      <c r="G61" s="10"/>
      <c r="H61" s="10"/>
      <c r="I61" s="10"/>
      <c r="J61" s="10"/>
      <c r="K61" s="10"/>
      <c r="L61" s="10"/>
      <c r="M61" s="10"/>
      <c r="N61" s="10"/>
    </row>
    <row r="62" spans="1:14" ht="13.5">
      <c r="A62" s="9">
        <v>50</v>
      </c>
      <c r="B62" s="10"/>
      <c r="C62" s="10"/>
      <c r="D62" s="10"/>
      <c r="E62" s="10"/>
      <c r="F62" s="10"/>
      <c r="G62" s="10"/>
      <c r="H62" s="10"/>
      <c r="I62" s="10"/>
      <c r="J62" s="10"/>
      <c r="K62" s="10"/>
      <c r="L62" s="10"/>
      <c r="M62" s="10"/>
      <c r="N62" s="10"/>
    </row>
    <row r="63" spans="1:14" ht="13.5">
      <c r="A63" s="9">
        <v>51</v>
      </c>
      <c r="B63" s="10"/>
      <c r="C63" s="10"/>
      <c r="D63" s="10"/>
      <c r="E63" s="10"/>
      <c r="F63" s="10"/>
      <c r="G63" s="10"/>
      <c r="H63" s="10"/>
      <c r="I63" s="10"/>
      <c r="J63" s="10"/>
      <c r="K63" s="10"/>
      <c r="L63" s="10"/>
      <c r="M63" s="10"/>
      <c r="N63" s="10"/>
    </row>
    <row r="64" spans="1:14" ht="13.5">
      <c r="A64" s="9">
        <v>52</v>
      </c>
      <c r="B64" s="10"/>
      <c r="C64" s="10"/>
      <c r="D64" s="10"/>
      <c r="E64" s="10"/>
      <c r="F64" s="10"/>
      <c r="G64" s="10"/>
      <c r="H64" s="10"/>
      <c r="I64" s="10"/>
      <c r="J64" s="10"/>
      <c r="K64" s="10"/>
      <c r="L64" s="10"/>
      <c r="M64" s="10"/>
      <c r="N64" s="10"/>
    </row>
    <row r="65" spans="1:14" ht="13.5">
      <c r="A65" s="9">
        <v>53</v>
      </c>
      <c r="B65" s="10"/>
      <c r="C65" s="10"/>
      <c r="D65" s="10"/>
      <c r="E65" s="10"/>
      <c r="F65" s="10"/>
      <c r="G65" s="10"/>
      <c r="H65" s="10"/>
      <c r="I65" s="10"/>
      <c r="J65" s="10"/>
      <c r="K65" s="10"/>
      <c r="L65" s="10"/>
      <c r="M65" s="10"/>
      <c r="N65" s="10"/>
    </row>
    <row r="66" spans="1:14" ht="13.5">
      <c r="A66" s="9">
        <v>54</v>
      </c>
      <c r="B66" s="10"/>
      <c r="C66" s="10"/>
      <c r="D66" s="10"/>
      <c r="E66" s="10"/>
      <c r="F66" s="10"/>
      <c r="G66" s="10"/>
      <c r="H66" s="10"/>
      <c r="I66" s="10"/>
      <c r="J66" s="10"/>
      <c r="K66" s="10"/>
      <c r="L66" s="10"/>
      <c r="M66" s="10"/>
      <c r="N66" s="10"/>
    </row>
    <row r="67" spans="1:14" ht="13.5">
      <c r="A67" s="9">
        <v>55</v>
      </c>
      <c r="B67" s="10"/>
      <c r="C67" s="10"/>
      <c r="D67" s="10"/>
      <c r="E67" s="10"/>
      <c r="F67" s="10"/>
      <c r="G67" s="10"/>
      <c r="H67" s="10"/>
      <c r="I67" s="10"/>
      <c r="J67" s="10"/>
      <c r="K67" s="10"/>
      <c r="L67" s="10"/>
      <c r="M67" s="10"/>
      <c r="N67" s="10"/>
    </row>
    <row r="68" spans="1:14" ht="13.5">
      <c r="A68" s="9">
        <v>56</v>
      </c>
      <c r="B68" s="10"/>
      <c r="C68" s="10"/>
      <c r="D68" s="10"/>
      <c r="E68" s="10"/>
      <c r="F68" s="10"/>
      <c r="G68" s="10"/>
      <c r="H68" s="10"/>
      <c r="I68" s="10"/>
      <c r="J68" s="10"/>
      <c r="K68" s="10"/>
      <c r="L68" s="10"/>
      <c r="M68" s="10"/>
      <c r="N68" s="10"/>
    </row>
    <row r="69" spans="1:14" ht="13.5">
      <c r="A69" s="9">
        <v>57</v>
      </c>
      <c r="B69" s="10"/>
      <c r="C69" s="10"/>
      <c r="D69" s="10"/>
      <c r="E69" s="10"/>
      <c r="F69" s="10"/>
      <c r="G69" s="10"/>
      <c r="H69" s="10"/>
      <c r="I69" s="10"/>
      <c r="J69" s="10"/>
      <c r="K69" s="10"/>
      <c r="L69" s="10"/>
      <c r="M69" s="10"/>
      <c r="N69" s="10"/>
    </row>
    <row r="70" spans="1:14" ht="13.5">
      <c r="A70" s="9">
        <v>58</v>
      </c>
      <c r="B70" s="10"/>
      <c r="C70" s="10"/>
      <c r="D70" s="10"/>
      <c r="E70" s="10"/>
      <c r="F70" s="10"/>
      <c r="G70" s="10"/>
      <c r="H70" s="10"/>
      <c r="I70" s="10"/>
      <c r="J70" s="10"/>
      <c r="K70" s="10"/>
      <c r="L70" s="10"/>
      <c r="M70" s="10"/>
      <c r="N70" s="10"/>
    </row>
    <row r="71" spans="1:14" ht="13.5">
      <c r="A71" s="9">
        <v>59</v>
      </c>
      <c r="B71" s="10"/>
      <c r="C71" s="10"/>
      <c r="D71" s="10"/>
      <c r="E71" s="10"/>
      <c r="F71" s="10"/>
      <c r="G71" s="10"/>
      <c r="H71" s="10"/>
      <c r="I71" s="10"/>
      <c r="J71" s="10"/>
      <c r="K71" s="10"/>
      <c r="L71" s="10"/>
      <c r="M71" s="10"/>
      <c r="N71" s="10"/>
    </row>
    <row r="72" spans="1:14" ht="13.5">
      <c r="A72" s="9">
        <v>60</v>
      </c>
      <c r="B72" s="10"/>
      <c r="C72" s="10"/>
      <c r="D72" s="10"/>
      <c r="E72" s="10"/>
      <c r="F72" s="10"/>
      <c r="G72" s="10"/>
      <c r="H72" s="10"/>
      <c r="I72" s="10"/>
      <c r="J72" s="10"/>
      <c r="K72" s="10"/>
      <c r="L72" s="10"/>
      <c r="M72" s="10"/>
      <c r="N72" s="10"/>
    </row>
    <row r="73" spans="1:14" ht="13.5">
      <c r="A73" s="9">
        <v>61</v>
      </c>
      <c r="B73" s="10"/>
      <c r="C73" s="10"/>
      <c r="D73" s="10"/>
      <c r="E73" s="10"/>
      <c r="F73" s="10"/>
      <c r="G73" s="10"/>
      <c r="H73" s="10"/>
      <c r="I73" s="10"/>
      <c r="J73" s="10"/>
      <c r="K73" s="10"/>
      <c r="L73" s="10"/>
      <c r="M73" s="10"/>
      <c r="N73" s="10"/>
    </row>
    <row r="74" spans="1:14" ht="13.5">
      <c r="A74" s="9">
        <v>62</v>
      </c>
      <c r="B74" s="10"/>
      <c r="C74" s="10"/>
      <c r="D74" s="10"/>
      <c r="E74" s="10"/>
      <c r="F74" s="10"/>
      <c r="G74" s="10"/>
      <c r="H74" s="10"/>
      <c r="I74" s="10"/>
      <c r="J74" s="10"/>
      <c r="K74" s="10"/>
      <c r="L74" s="10"/>
      <c r="M74" s="10"/>
      <c r="N74" s="10"/>
    </row>
    <row r="75" spans="1:14" ht="13.5">
      <c r="A75" s="9">
        <v>63</v>
      </c>
      <c r="B75" s="10"/>
      <c r="C75" s="10"/>
      <c r="D75" s="10"/>
      <c r="E75" s="10"/>
      <c r="F75" s="10"/>
      <c r="G75" s="10"/>
      <c r="H75" s="10"/>
      <c r="I75" s="10"/>
      <c r="J75" s="10"/>
      <c r="K75" s="10"/>
      <c r="L75" s="10"/>
      <c r="M75" s="10"/>
      <c r="N75" s="10"/>
    </row>
    <row r="76" spans="1:14" ht="13.5">
      <c r="A76" s="9">
        <v>64</v>
      </c>
      <c r="B76" s="10"/>
      <c r="C76" s="10"/>
      <c r="D76" s="10"/>
      <c r="E76" s="10"/>
      <c r="F76" s="10"/>
      <c r="G76" s="10"/>
      <c r="H76" s="10"/>
      <c r="I76" s="10"/>
      <c r="J76" s="10"/>
      <c r="K76" s="10"/>
      <c r="L76" s="10"/>
      <c r="M76" s="10"/>
      <c r="N76" s="10"/>
    </row>
    <row r="77" spans="1:14" ht="13.5">
      <c r="A77" s="9">
        <v>65</v>
      </c>
      <c r="B77" s="10"/>
      <c r="C77" s="10"/>
      <c r="D77" s="10"/>
      <c r="E77" s="10"/>
      <c r="F77" s="10"/>
      <c r="G77" s="10"/>
      <c r="H77" s="10"/>
      <c r="I77" s="10"/>
      <c r="J77" s="10"/>
      <c r="K77" s="10"/>
      <c r="L77" s="10"/>
      <c r="M77" s="10"/>
      <c r="N77" s="10"/>
    </row>
    <row r="78" spans="1:14" ht="13.5">
      <c r="A78" s="9">
        <v>66</v>
      </c>
      <c r="B78" s="10"/>
      <c r="C78" s="10"/>
      <c r="D78" s="10"/>
      <c r="E78" s="10"/>
      <c r="F78" s="10"/>
      <c r="G78" s="10"/>
      <c r="H78" s="10"/>
      <c r="I78" s="10"/>
      <c r="J78" s="10"/>
      <c r="K78" s="10"/>
      <c r="L78" s="10"/>
      <c r="M78" s="10"/>
      <c r="N78" s="10"/>
    </row>
    <row r="79" spans="1:14" ht="13.5">
      <c r="A79" s="9">
        <v>67</v>
      </c>
      <c r="B79" s="10"/>
      <c r="C79" s="10"/>
      <c r="D79" s="10"/>
      <c r="E79" s="10"/>
      <c r="F79" s="10"/>
      <c r="G79" s="10"/>
      <c r="H79" s="10"/>
      <c r="I79" s="10"/>
      <c r="J79" s="10"/>
      <c r="K79" s="10"/>
      <c r="L79" s="10"/>
      <c r="M79" s="10"/>
      <c r="N79" s="10"/>
    </row>
    <row r="80" spans="1:14" ht="13.5">
      <c r="A80" s="9">
        <v>68</v>
      </c>
      <c r="B80" s="10"/>
      <c r="C80" s="10"/>
      <c r="D80" s="10"/>
      <c r="E80" s="10"/>
      <c r="F80" s="10"/>
      <c r="G80" s="10"/>
      <c r="H80" s="10"/>
      <c r="I80" s="10"/>
      <c r="J80" s="10"/>
      <c r="K80" s="10"/>
      <c r="L80" s="10"/>
      <c r="M80" s="10"/>
      <c r="N80" s="10"/>
    </row>
    <row r="81" spans="1:14" ht="13.5">
      <c r="A81" s="9">
        <v>69</v>
      </c>
      <c r="B81" s="10"/>
      <c r="C81" s="10"/>
      <c r="D81" s="10"/>
      <c r="E81" s="10"/>
      <c r="F81" s="10"/>
      <c r="G81" s="10"/>
      <c r="H81" s="10"/>
      <c r="I81" s="10"/>
      <c r="J81" s="10"/>
      <c r="K81" s="10"/>
      <c r="L81" s="10"/>
      <c r="M81" s="10"/>
      <c r="N81" s="10"/>
    </row>
    <row r="82" spans="1:14" ht="13.5">
      <c r="A82" s="9">
        <v>70</v>
      </c>
      <c r="B82" s="10"/>
      <c r="C82" s="10"/>
      <c r="D82" s="10"/>
      <c r="E82" s="10"/>
      <c r="F82" s="10"/>
      <c r="G82" s="10"/>
      <c r="H82" s="10"/>
      <c r="I82" s="10"/>
      <c r="J82" s="10"/>
      <c r="K82" s="10"/>
      <c r="L82" s="10"/>
      <c r="M82" s="10"/>
      <c r="N82" s="10"/>
    </row>
    <row r="83" spans="1:14" ht="13.5">
      <c r="A83" s="9">
        <v>71</v>
      </c>
      <c r="B83" s="10"/>
      <c r="C83" s="10"/>
      <c r="D83" s="10"/>
      <c r="E83" s="10"/>
      <c r="F83" s="10"/>
      <c r="G83" s="10"/>
      <c r="H83" s="10"/>
      <c r="I83" s="10"/>
      <c r="J83" s="10"/>
      <c r="K83" s="10"/>
      <c r="L83" s="10"/>
      <c r="M83" s="10"/>
      <c r="N83" s="10"/>
    </row>
    <row r="84" spans="1:14" ht="13.5">
      <c r="A84" s="9">
        <v>72</v>
      </c>
      <c r="B84" s="10"/>
      <c r="C84" s="10"/>
      <c r="D84" s="10"/>
      <c r="E84" s="10"/>
      <c r="F84" s="10"/>
      <c r="G84" s="10"/>
      <c r="H84" s="10"/>
      <c r="I84" s="10"/>
      <c r="J84" s="10"/>
      <c r="K84" s="10"/>
      <c r="L84" s="10"/>
      <c r="M84" s="10"/>
      <c r="N84" s="10"/>
    </row>
    <row r="85" spans="1:14" ht="13.5">
      <c r="A85" s="9">
        <v>73</v>
      </c>
      <c r="B85" s="10"/>
      <c r="C85" s="10"/>
      <c r="D85" s="10"/>
      <c r="E85" s="10"/>
      <c r="F85" s="10"/>
      <c r="G85" s="10"/>
      <c r="H85" s="10"/>
      <c r="I85" s="10"/>
      <c r="J85" s="10"/>
      <c r="K85" s="10"/>
      <c r="L85" s="10"/>
      <c r="M85" s="10"/>
      <c r="N85" s="10"/>
    </row>
    <row r="86" spans="1:14" ht="13.5">
      <c r="A86" s="9">
        <v>74</v>
      </c>
      <c r="B86" s="10"/>
      <c r="C86" s="10"/>
      <c r="D86" s="10"/>
      <c r="E86" s="10"/>
      <c r="F86" s="10"/>
      <c r="G86" s="10"/>
      <c r="H86" s="10"/>
      <c r="I86" s="10"/>
      <c r="J86" s="10"/>
      <c r="K86" s="10"/>
      <c r="L86" s="10"/>
      <c r="M86" s="10"/>
      <c r="N86" s="10"/>
    </row>
    <row r="87" spans="1:14" ht="13.5">
      <c r="A87" s="9">
        <v>75</v>
      </c>
      <c r="B87" s="10"/>
      <c r="C87" s="10"/>
      <c r="D87" s="10"/>
      <c r="E87" s="10"/>
      <c r="F87" s="10"/>
      <c r="G87" s="10"/>
      <c r="H87" s="10"/>
      <c r="I87" s="10"/>
      <c r="J87" s="10"/>
      <c r="K87" s="10"/>
      <c r="L87" s="10"/>
      <c r="M87" s="10"/>
      <c r="N87" s="10"/>
    </row>
    <row r="88" spans="1:14" ht="13.5">
      <c r="A88" s="9">
        <v>76</v>
      </c>
      <c r="B88" s="10"/>
      <c r="C88" s="10"/>
      <c r="D88" s="10"/>
      <c r="E88" s="10"/>
      <c r="F88" s="10"/>
      <c r="G88" s="10"/>
      <c r="H88" s="10"/>
      <c r="I88" s="10"/>
      <c r="J88" s="10"/>
      <c r="K88" s="10"/>
      <c r="L88" s="10"/>
      <c r="M88" s="10"/>
      <c r="N88" s="10"/>
    </row>
    <row r="89" spans="1:14" ht="13.5">
      <c r="A89" s="9">
        <v>77</v>
      </c>
      <c r="B89" s="10"/>
      <c r="C89" s="10"/>
      <c r="D89" s="10"/>
      <c r="E89" s="10"/>
      <c r="F89" s="10"/>
      <c r="G89" s="10"/>
      <c r="H89" s="10"/>
      <c r="I89" s="10"/>
      <c r="J89" s="10"/>
      <c r="K89" s="10"/>
      <c r="L89" s="10"/>
      <c r="M89" s="10"/>
      <c r="N89" s="10"/>
    </row>
    <row r="90" spans="1:14" ht="13.5">
      <c r="A90" s="9">
        <v>78</v>
      </c>
      <c r="B90" s="10"/>
      <c r="C90" s="10"/>
      <c r="D90" s="10"/>
      <c r="E90" s="10"/>
      <c r="F90" s="10"/>
      <c r="G90" s="10"/>
      <c r="H90" s="10"/>
      <c r="I90" s="10"/>
      <c r="J90" s="10"/>
      <c r="K90" s="10"/>
      <c r="L90" s="10"/>
      <c r="M90" s="10"/>
      <c r="N90" s="10"/>
    </row>
    <row r="91" spans="1:14" ht="13.5">
      <c r="A91" s="9">
        <v>79</v>
      </c>
      <c r="B91" s="10"/>
      <c r="C91" s="10"/>
      <c r="D91" s="10"/>
      <c r="E91" s="10"/>
      <c r="F91" s="10"/>
      <c r="G91" s="10"/>
      <c r="H91" s="10"/>
      <c r="I91" s="10"/>
      <c r="J91" s="10"/>
      <c r="K91" s="10"/>
      <c r="L91" s="10"/>
      <c r="M91" s="10"/>
      <c r="N91" s="10"/>
    </row>
    <row r="92" spans="1:14" ht="13.5">
      <c r="A92" s="9">
        <v>80</v>
      </c>
      <c r="B92" s="10"/>
      <c r="C92" s="10"/>
      <c r="D92" s="10"/>
      <c r="E92" s="10"/>
      <c r="F92" s="10"/>
      <c r="G92" s="10"/>
      <c r="H92" s="10"/>
      <c r="I92" s="10"/>
      <c r="J92" s="10"/>
      <c r="K92" s="10"/>
      <c r="L92" s="10"/>
      <c r="M92" s="10"/>
      <c r="N92" s="10"/>
    </row>
    <row r="93" spans="1:14" ht="13.5">
      <c r="A93" s="9">
        <v>81</v>
      </c>
      <c r="B93" s="10"/>
      <c r="C93" s="10"/>
      <c r="D93" s="10"/>
      <c r="E93" s="10"/>
      <c r="F93" s="10"/>
      <c r="G93" s="10"/>
      <c r="H93" s="10"/>
      <c r="I93" s="10"/>
      <c r="J93" s="10"/>
      <c r="K93" s="10"/>
      <c r="L93" s="10"/>
      <c r="M93" s="10"/>
      <c r="N93" s="10"/>
    </row>
    <row r="94" spans="1:14" ht="13.5">
      <c r="A94" s="9">
        <v>82</v>
      </c>
      <c r="B94" s="10"/>
      <c r="C94" s="10"/>
      <c r="D94" s="10"/>
      <c r="E94" s="10"/>
      <c r="F94" s="10"/>
      <c r="G94" s="10"/>
      <c r="H94" s="10"/>
      <c r="I94" s="10"/>
      <c r="J94" s="10"/>
      <c r="K94" s="10"/>
      <c r="L94" s="10"/>
      <c r="M94" s="10"/>
      <c r="N94" s="10"/>
    </row>
    <row r="95" spans="1:14" ht="13.5">
      <c r="A95" s="9">
        <v>83</v>
      </c>
      <c r="B95" s="10"/>
      <c r="C95" s="10"/>
      <c r="D95" s="10"/>
      <c r="E95" s="10"/>
      <c r="F95" s="10"/>
      <c r="G95" s="10"/>
      <c r="H95" s="10"/>
      <c r="I95" s="10"/>
      <c r="J95" s="10"/>
      <c r="K95" s="10"/>
      <c r="L95" s="10"/>
      <c r="M95" s="10"/>
      <c r="N95" s="10"/>
    </row>
    <row r="96" spans="1:14" ht="13.5">
      <c r="A96" s="9">
        <v>84</v>
      </c>
      <c r="B96" s="10"/>
      <c r="C96" s="10"/>
      <c r="D96" s="10"/>
      <c r="E96" s="10"/>
      <c r="F96" s="10"/>
      <c r="G96" s="10"/>
      <c r="H96" s="10"/>
      <c r="I96" s="10"/>
      <c r="J96" s="10"/>
      <c r="K96" s="10"/>
      <c r="L96" s="10"/>
      <c r="M96" s="10"/>
      <c r="N96" s="10"/>
    </row>
    <row r="97" spans="1:14" ht="13.5">
      <c r="A97" s="9">
        <v>85</v>
      </c>
      <c r="B97" s="10"/>
      <c r="C97" s="10"/>
      <c r="D97" s="10"/>
      <c r="E97" s="10"/>
      <c r="F97" s="10"/>
      <c r="G97" s="10"/>
      <c r="H97" s="10"/>
      <c r="I97" s="10"/>
      <c r="J97" s="10"/>
      <c r="K97" s="10"/>
      <c r="L97" s="10"/>
      <c r="M97" s="10"/>
      <c r="N97" s="10"/>
    </row>
    <row r="98" spans="1:14" ht="13.5">
      <c r="A98" s="9">
        <v>86</v>
      </c>
      <c r="B98" s="10"/>
      <c r="C98" s="10"/>
      <c r="D98" s="10"/>
      <c r="E98" s="10"/>
      <c r="F98" s="10"/>
      <c r="G98" s="10"/>
      <c r="H98" s="10"/>
      <c r="I98" s="10"/>
      <c r="J98" s="10"/>
      <c r="K98" s="10"/>
      <c r="L98" s="10"/>
      <c r="M98" s="10"/>
      <c r="N98" s="10"/>
    </row>
    <row r="99" spans="1:14" ht="13.5">
      <c r="A99" s="9">
        <v>87</v>
      </c>
      <c r="B99" s="10"/>
      <c r="C99" s="10"/>
      <c r="D99" s="10"/>
      <c r="E99" s="10"/>
      <c r="F99" s="10"/>
      <c r="G99" s="10"/>
      <c r="H99" s="10"/>
      <c r="I99" s="10"/>
      <c r="J99" s="10"/>
      <c r="K99" s="10"/>
      <c r="L99" s="10"/>
      <c r="M99" s="10"/>
      <c r="N99" s="10"/>
    </row>
    <row r="100" spans="1:14" ht="13.5">
      <c r="A100" s="9">
        <v>88</v>
      </c>
      <c r="B100" s="10"/>
      <c r="C100" s="10"/>
      <c r="D100" s="10"/>
      <c r="E100" s="10"/>
      <c r="F100" s="10"/>
      <c r="G100" s="10"/>
      <c r="H100" s="10"/>
      <c r="I100" s="10"/>
      <c r="J100" s="10"/>
      <c r="K100" s="10"/>
      <c r="L100" s="10"/>
      <c r="M100" s="10"/>
      <c r="N100" s="10"/>
    </row>
    <row r="101" spans="1:14" ht="13.5">
      <c r="A101" s="9">
        <v>89</v>
      </c>
      <c r="B101" s="10"/>
      <c r="C101" s="10"/>
      <c r="D101" s="10"/>
      <c r="E101" s="10"/>
      <c r="F101" s="10"/>
      <c r="G101" s="10"/>
      <c r="H101" s="10"/>
      <c r="I101" s="10"/>
      <c r="J101" s="10"/>
      <c r="K101" s="10"/>
      <c r="L101" s="10"/>
      <c r="M101" s="10"/>
      <c r="N101" s="10"/>
    </row>
    <row r="102" spans="1:14" ht="13.5">
      <c r="A102" s="9">
        <v>90</v>
      </c>
      <c r="B102" s="10"/>
      <c r="C102" s="10"/>
      <c r="D102" s="10"/>
      <c r="E102" s="10"/>
      <c r="F102" s="10"/>
      <c r="G102" s="10"/>
      <c r="H102" s="10"/>
      <c r="I102" s="10"/>
      <c r="J102" s="10"/>
      <c r="K102" s="10"/>
      <c r="L102" s="10"/>
      <c r="M102" s="10"/>
      <c r="N102" s="10"/>
    </row>
    <row r="103" spans="1:14" ht="13.5">
      <c r="A103" s="9">
        <v>91</v>
      </c>
      <c r="B103" s="10"/>
      <c r="C103" s="10"/>
      <c r="D103" s="10"/>
      <c r="E103" s="10"/>
      <c r="F103" s="10"/>
      <c r="G103" s="10"/>
      <c r="H103" s="10"/>
      <c r="I103" s="10"/>
      <c r="J103" s="10"/>
      <c r="K103" s="10"/>
      <c r="L103" s="10"/>
      <c r="M103" s="10"/>
      <c r="N103" s="10"/>
    </row>
    <row r="104" spans="1:14" ht="13.5">
      <c r="A104" s="9">
        <v>92</v>
      </c>
      <c r="B104" s="10"/>
      <c r="C104" s="10"/>
      <c r="D104" s="10"/>
      <c r="E104" s="10"/>
      <c r="F104" s="10"/>
      <c r="G104" s="10"/>
      <c r="H104" s="10"/>
      <c r="I104" s="10"/>
      <c r="J104" s="10"/>
      <c r="K104" s="10"/>
      <c r="L104" s="10"/>
      <c r="M104" s="10"/>
      <c r="N104" s="10"/>
    </row>
    <row r="105" spans="1:14" ht="13.5">
      <c r="A105" s="9">
        <v>93</v>
      </c>
      <c r="B105" s="10"/>
      <c r="C105" s="10"/>
      <c r="D105" s="10"/>
      <c r="E105" s="10"/>
      <c r="F105" s="10"/>
      <c r="G105" s="10"/>
      <c r="H105" s="10"/>
      <c r="I105" s="10"/>
      <c r="J105" s="10"/>
      <c r="K105" s="10"/>
      <c r="L105" s="10"/>
      <c r="M105" s="10"/>
      <c r="N105" s="10"/>
    </row>
    <row r="106" spans="1:14" ht="13.5">
      <c r="A106" s="9">
        <v>94</v>
      </c>
      <c r="B106" s="10"/>
      <c r="C106" s="10"/>
      <c r="D106" s="10"/>
      <c r="E106" s="10"/>
      <c r="F106" s="10"/>
      <c r="G106" s="10"/>
      <c r="H106" s="10"/>
      <c r="I106" s="10"/>
      <c r="J106" s="10"/>
      <c r="K106" s="10"/>
      <c r="L106" s="10"/>
      <c r="M106" s="10"/>
      <c r="N106" s="10"/>
    </row>
    <row r="107" spans="1:14" ht="13.5">
      <c r="A107" s="9">
        <v>95</v>
      </c>
      <c r="B107" s="10"/>
      <c r="C107" s="10"/>
      <c r="D107" s="10"/>
      <c r="E107" s="10"/>
      <c r="F107" s="10"/>
      <c r="G107" s="10"/>
      <c r="H107" s="10"/>
      <c r="I107" s="10"/>
      <c r="J107" s="10"/>
      <c r="K107" s="10"/>
      <c r="L107" s="10"/>
      <c r="M107" s="10"/>
      <c r="N107" s="10"/>
    </row>
    <row r="108" spans="1:14" ht="13.5">
      <c r="A108" s="9">
        <v>96</v>
      </c>
      <c r="B108" s="10"/>
      <c r="C108" s="10"/>
      <c r="D108" s="10"/>
      <c r="E108" s="10"/>
      <c r="F108" s="10"/>
      <c r="G108" s="10"/>
      <c r="H108" s="10"/>
      <c r="I108" s="10"/>
      <c r="J108" s="10"/>
      <c r="K108" s="10"/>
      <c r="L108" s="10"/>
      <c r="M108" s="10"/>
      <c r="N108" s="10"/>
    </row>
    <row r="109" spans="1:14" ht="13.5">
      <c r="A109" s="9">
        <v>97</v>
      </c>
      <c r="B109" s="10"/>
      <c r="C109" s="10"/>
      <c r="D109" s="10"/>
      <c r="E109" s="10"/>
      <c r="F109" s="10"/>
      <c r="G109" s="10"/>
      <c r="H109" s="10"/>
      <c r="I109" s="10"/>
      <c r="J109" s="10"/>
      <c r="K109" s="10"/>
      <c r="L109" s="10"/>
      <c r="M109" s="10"/>
      <c r="N109" s="10"/>
    </row>
    <row r="110" spans="1:14" ht="13.5">
      <c r="A110" s="9">
        <v>98</v>
      </c>
      <c r="B110" s="10"/>
      <c r="C110" s="10"/>
      <c r="D110" s="10"/>
      <c r="E110" s="10"/>
      <c r="F110" s="10"/>
      <c r="G110" s="10"/>
      <c r="H110" s="10"/>
      <c r="I110" s="10"/>
      <c r="J110" s="10"/>
      <c r="K110" s="10"/>
      <c r="L110" s="10"/>
      <c r="M110" s="10"/>
      <c r="N110" s="10"/>
    </row>
    <row r="111" spans="1:14" ht="13.5">
      <c r="A111" s="9">
        <v>99</v>
      </c>
      <c r="B111" s="10"/>
      <c r="C111" s="10"/>
      <c r="D111" s="10"/>
      <c r="E111" s="10"/>
      <c r="F111" s="10"/>
      <c r="G111" s="10"/>
      <c r="H111" s="10"/>
      <c r="I111" s="10"/>
      <c r="J111" s="10"/>
      <c r="K111" s="10"/>
      <c r="L111" s="10"/>
      <c r="M111" s="10"/>
      <c r="N111" s="10"/>
    </row>
    <row r="112" spans="1:14" ht="13.5">
      <c r="A112" s="9">
        <v>100</v>
      </c>
      <c r="B112" s="10"/>
      <c r="C112" s="10"/>
      <c r="D112" s="10"/>
      <c r="E112" s="10"/>
      <c r="F112" s="10"/>
      <c r="G112" s="10"/>
      <c r="H112" s="10"/>
      <c r="I112" s="10"/>
      <c r="J112" s="10"/>
      <c r="K112" s="10"/>
      <c r="L112" s="10"/>
      <c r="M112" s="10"/>
      <c r="N112" s="10"/>
    </row>
    <row r="113" ht="13.5">
      <c r="A113" s="13"/>
    </row>
    <row r="114" ht="13.5">
      <c r="A114" s="13"/>
    </row>
    <row r="115" ht="13.5">
      <c r="A115" s="13"/>
    </row>
    <row r="116" ht="13.5">
      <c r="A116" s="13"/>
    </row>
    <row r="117" ht="13.5">
      <c r="A117" s="13"/>
    </row>
    <row r="118" ht="13.5">
      <c r="A118" s="13"/>
    </row>
    <row r="119" ht="13.5">
      <c r="A119" s="13"/>
    </row>
    <row r="120" ht="13.5">
      <c r="A120" s="13"/>
    </row>
    <row r="121" ht="13.5">
      <c r="A121" s="13"/>
    </row>
    <row r="122" ht="13.5">
      <c r="A122" s="13"/>
    </row>
    <row r="123" ht="13.5">
      <c r="A123" s="13"/>
    </row>
    <row r="124" ht="13.5">
      <c r="A124" s="13"/>
    </row>
    <row r="125" ht="13.5">
      <c r="A125" s="13"/>
    </row>
    <row r="126" ht="13.5">
      <c r="A126" s="13"/>
    </row>
    <row r="127" ht="13.5">
      <c r="A127" s="13"/>
    </row>
    <row r="128" ht="13.5">
      <c r="A128" s="13"/>
    </row>
    <row r="129" ht="13.5">
      <c r="A129" s="13"/>
    </row>
    <row r="130" ht="13.5">
      <c r="A130" s="13"/>
    </row>
    <row r="131" ht="13.5">
      <c r="A131" s="13"/>
    </row>
    <row r="132" ht="13.5">
      <c r="A132" s="13"/>
    </row>
    <row r="133" ht="13.5">
      <c r="A133" s="13"/>
    </row>
    <row r="134" ht="13.5">
      <c r="A134" s="13"/>
    </row>
    <row r="135" ht="13.5">
      <c r="A135" s="13"/>
    </row>
    <row r="136" ht="13.5">
      <c r="A136" s="13"/>
    </row>
    <row r="137" ht="13.5">
      <c r="A137" s="13"/>
    </row>
    <row r="138" ht="13.5">
      <c r="A138" s="13"/>
    </row>
    <row r="139" ht="13.5">
      <c r="A139" s="13"/>
    </row>
    <row r="140" ht="13.5">
      <c r="A140" s="13"/>
    </row>
    <row r="141" ht="13.5">
      <c r="A141" s="13"/>
    </row>
    <row r="142" ht="13.5">
      <c r="A142" s="13"/>
    </row>
    <row r="143" ht="13.5">
      <c r="A143" s="13"/>
    </row>
    <row r="144" ht="13.5">
      <c r="A144" s="13"/>
    </row>
    <row r="145" ht="13.5">
      <c r="A145" s="13"/>
    </row>
    <row r="146" ht="13.5">
      <c r="A146" s="13"/>
    </row>
    <row r="147" ht="13.5">
      <c r="A147" s="13"/>
    </row>
    <row r="148" ht="13.5">
      <c r="A148" s="13"/>
    </row>
    <row r="149" ht="13.5">
      <c r="A149" s="13"/>
    </row>
    <row r="150" ht="13.5">
      <c r="A150" s="13"/>
    </row>
    <row r="151" ht="13.5">
      <c r="A151" s="13"/>
    </row>
    <row r="152" ht="13.5">
      <c r="A152" s="13"/>
    </row>
    <row r="153" ht="13.5">
      <c r="A153" s="13"/>
    </row>
    <row r="154" ht="13.5">
      <c r="A154" s="13"/>
    </row>
    <row r="155" ht="13.5">
      <c r="A155" s="13"/>
    </row>
    <row r="156" ht="13.5">
      <c r="A156" s="13"/>
    </row>
    <row r="157" ht="13.5">
      <c r="A157" s="13"/>
    </row>
    <row r="158" ht="13.5">
      <c r="A158" s="13"/>
    </row>
    <row r="159" ht="13.5">
      <c r="A159" s="13"/>
    </row>
    <row r="160" ht="13.5">
      <c r="A160" s="13"/>
    </row>
    <row r="161" ht="13.5">
      <c r="A161" s="13"/>
    </row>
    <row r="162" ht="13.5">
      <c r="A162" s="13"/>
    </row>
    <row r="163" ht="13.5">
      <c r="A163" s="13"/>
    </row>
    <row r="164" ht="13.5">
      <c r="A164" s="13"/>
    </row>
    <row r="165" ht="13.5">
      <c r="A165" s="13"/>
    </row>
    <row r="166" ht="13.5">
      <c r="A166" s="13"/>
    </row>
    <row r="167" ht="13.5">
      <c r="A167" s="13"/>
    </row>
    <row r="168" ht="13.5">
      <c r="A168" s="13"/>
    </row>
    <row r="169" ht="13.5">
      <c r="A169" s="13"/>
    </row>
    <row r="170" ht="13.5">
      <c r="A170" s="13"/>
    </row>
    <row r="171" ht="13.5">
      <c r="A171" s="13"/>
    </row>
    <row r="172" ht="13.5">
      <c r="A172" s="13"/>
    </row>
    <row r="173" ht="13.5">
      <c r="A173" s="13"/>
    </row>
    <row r="174" ht="13.5">
      <c r="A174" s="13"/>
    </row>
    <row r="175" ht="13.5">
      <c r="A175" s="13"/>
    </row>
    <row r="176" ht="13.5">
      <c r="A176" s="13"/>
    </row>
    <row r="177" ht="13.5">
      <c r="A177" s="13"/>
    </row>
    <row r="178" ht="13.5">
      <c r="A178" s="13"/>
    </row>
    <row r="179" ht="13.5">
      <c r="A179" s="13"/>
    </row>
    <row r="180" ht="13.5">
      <c r="A180" s="13"/>
    </row>
    <row r="181" ht="13.5">
      <c r="A181" s="13"/>
    </row>
    <row r="182" ht="13.5">
      <c r="A182" s="13"/>
    </row>
    <row r="183" ht="13.5">
      <c r="A183" s="13"/>
    </row>
    <row r="184" ht="13.5">
      <c r="A184" s="13"/>
    </row>
    <row r="185" ht="13.5">
      <c r="A185" s="13"/>
    </row>
    <row r="186" ht="13.5">
      <c r="A186" s="13"/>
    </row>
    <row r="187" ht="13.5">
      <c r="A187" s="13"/>
    </row>
    <row r="188" ht="13.5">
      <c r="A188" s="13"/>
    </row>
    <row r="189" ht="13.5">
      <c r="A189" s="13"/>
    </row>
    <row r="190" ht="13.5">
      <c r="A190" s="13"/>
    </row>
    <row r="191" ht="13.5">
      <c r="A191" s="13"/>
    </row>
    <row r="192" ht="13.5">
      <c r="A192" s="13"/>
    </row>
    <row r="193" ht="13.5">
      <c r="A193" s="13"/>
    </row>
    <row r="194" ht="13.5">
      <c r="A194" s="13"/>
    </row>
    <row r="195" ht="13.5">
      <c r="A195" s="13"/>
    </row>
    <row r="196" ht="13.5">
      <c r="A196" s="13"/>
    </row>
    <row r="197" ht="13.5">
      <c r="A197" s="13"/>
    </row>
    <row r="198" ht="13.5">
      <c r="A198" s="13"/>
    </row>
    <row r="199" ht="13.5">
      <c r="A199" s="13"/>
    </row>
    <row r="200" ht="13.5">
      <c r="A200" s="13"/>
    </row>
    <row r="201" ht="13.5">
      <c r="A201" s="13"/>
    </row>
    <row r="202" ht="13.5">
      <c r="A202" s="13"/>
    </row>
    <row r="203" ht="13.5">
      <c r="A203" s="13"/>
    </row>
    <row r="204" ht="13.5">
      <c r="A204" s="13"/>
    </row>
    <row r="205" ht="13.5">
      <c r="A205" s="13"/>
    </row>
    <row r="206" ht="13.5">
      <c r="A206" s="13"/>
    </row>
    <row r="207" ht="13.5">
      <c r="A207" s="13"/>
    </row>
    <row r="208" ht="13.5">
      <c r="A208" s="13"/>
    </row>
    <row r="209" ht="13.5">
      <c r="A209" s="13"/>
    </row>
    <row r="210" ht="13.5">
      <c r="A210" s="13"/>
    </row>
    <row r="211" ht="13.5">
      <c r="A211" s="13"/>
    </row>
    <row r="212" ht="13.5">
      <c r="A212" s="13"/>
    </row>
    <row r="213" ht="13.5">
      <c r="A213" s="13"/>
    </row>
    <row r="214" ht="13.5">
      <c r="A214" s="13"/>
    </row>
    <row r="215" ht="13.5">
      <c r="A215" s="13"/>
    </row>
    <row r="216" ht="13.5">
      <c r="A216" s="13"/>
    </row>
    <row r="217" ht="13.5">
      <c r="A217" s="13"/>
    </row>
    <row r="218" ht="13.5">
      <c r="A218" s="13"/>
    </row>
    <row r="219" ht="13.5">
      <c r="A219" s="13"/>
    </row>
    <row r="220" ht="13.5">
      <c r="A220" s="13"/>
    </row>
    <row r="221" ht="13.5">
      <c r="A221" s="13"/>
    </row>
    <row r="222" ht="13.5">
      <c r="A222" s="13"/>
    </row>
    <row r="223" ht="13.5">
      <c r="A223" s="13"/>
    </row>
    <row r="224" ht="13.5">
      <c r="A224" s="13"/>
    </row>
    <row r="225" ht="13.5">
      <c r="A225" s="13"/>
    </row>
    <row r="226" ht="13.5">
      <c r="A226" s="13"/>
    </row>
    <row r="227" ht="13.5">
      <c r="A227" s="13"/>
    </row>
  </sheetData>
  <sheetProtection password="DB41" sheet="1" objects="1" scenarios="1"/>
  <printOptions/>
  <pageMargins left="0.7874015748031497" right="0.7874015748031497" top="0.76" bottom="0.68" header="0.5118110236220472" footer="0.5118110236220472"/>
  <pageSetup fitToHeight="0" fitToWidth="1" orientation="landscape" paperSize="9" scale="94" r:id="rId1"/>
  <rowBreaks count="1" manualBreakCount="1">
    <brk id="112" max="13" man="1"/>
  </rowBreaks>
</worksheet>
</file>

<file path=xl/worksheets/sheet3.xml><?xml version="1.0" encoding="utf-8"?>
<worksheet xmlns="http://schemas.openxmlformats.org/spreadsheetml/2006/main" xmlns:r="http://schemas.openxmlformats.org/officeDocument/2006/relationships">
  <sheetPr codeName="Sheet3"/>
  <dimension ref="A1:V42"/>
  <sheetViews>
    <sheetView zoomScalePageLayoutView="0" workbookViewId="0" topLeftCell="A1">
      <selection activeCell="A1" sqref="A1"/>
    </sheetView>
  </sheetViews>
  <sheetFormatPr defaultColWidth="8.796875" defaultRowHeight="14.25"/>
  <cols>
    <col min="1" max="1" width="9" style="14" customWidth="1"/>
    <col min="2" max="2" width="5.3984375" style="14" customWidth="1"/>
    <col min="3" max="4" width="15.19921875" style="14" customWidth="1"/>
    <col min="5" max="5" width="5.5" style="14" customWidth="1"/>
    <col min="6" max="6" width="14.09765625" style="14" customWidth="1"/>
    <col min="7" max="7" width="13.8984375" style="14" bestFit="1" customWidth="1"/>
    <col min="8" max="8" width="9" style="14" customWidth="1"/>
    <col min="9" max="9" width="7.5" style="14" customWidth="1"/>
    <col min="10" max="10" width="14.69921875" style="14" hidden="1" customWidth="1"/>
    <col min="11" max="16384" width="9" style="14" customWidth="1"/>
  </cols>
  <sheetData>
    <row r="1" spans="1:22" ht="13.5">
      <c r="A1" s="13"/>
      <c r="B1" s="13"/>
      <c r="C1" s="13"/>
      <c r="D1" s="13"/>
      <c r="E1" s="13"/>
      <c r="F1" s="13"/>
      <c r="G1" s="13"/>
      <c r="H1" s="13"/>
      <c r="I1" s="13"/>
      <c r="J1" s="13"/>
      <c r="K1" s="13"/>
      <c r="L1" s="13"/>
      <c r="M1" s="13"/>
      <c r="N1" s="13"/>
      <c r="O1" s="13"/>
      <c r="P1" s="13"/>
      <c r="Q1" s="13"/>
      <c r="R1" s="13"/>
      <c r="S1" s="13"/>
      <c r="T1" s="13"/>
      <c r="U1" s="13"/>
      <c r="V1" s="13"/>
    </row>
    <row r="2" spans="1:22" ht="13.5">
      <c r="A2" s="13"/>
      <c r="B2" s="15" t="s">
        <v>0</v>
      </c>
      <c r="C2" s="16" t="s">
        <v>55</v>
      </c>
      <c r="D2" s="13"/>
      <c r="E2" s="13"/>
      <c r="F2" s="13"/>
      <c r="G2" s="13"/>
      <c r="H2" s="13"/>
      <c r="I2" s="13"/>
      <c r="J2" s="13"/>
      <c r="K2" s="13"/>
      <c r="L2" s="13"/>
      <c r="M2" s="13"/>
      <c r="N2" s="13"/>
      <c r="O2" s="13"/>
      <c r="P2" s="13"/>
      <c r="Q2" s="13"/>
      <c r="R2" s="13"/>
      <c r="S2" s="13"/>
      <c r="T2" s="13"/>
      <c r="U2" s="13"/>
      <c r="V2" s="13"/>
    </row>
    <row r="3" spans="1:22" ht="13.5">
      <c r="A3" s="13"/>
      <c r="B3" s="17" t="s">
        <v>28</v>
      </c>
      <c r="C3" s="16" t="s">
        <v>56</v>
      </c>
      <c r="D3" s="18"/>
      <c r="E3" s="18"/>
      <c r="F3" s="18"/>
      <c r="G3" s="13"/>
      <c r="H3" s="13"/>
      <c r="I3" s="15"/>
      <c r="J3" s="16"/>
      <c r="K3" s="13"/>
      <c r="L3" s="18"/>
      <c r="M3" s="13"/>
      <c r="N3" s="13"/>
      <c r="O3" s="13"/>
      <c r="P3" s="13"/>
      <c r="Q3" s="13"/>
      <c r="R3" s="13"/>
      <c r="S3" s="13"/>
      <c r="T3" s="13"/>
      <c r="U3" s="13"/>
      <c r="V3" s="13"/>
    </row>
    <row r="4" spans="1:22" ht="13.5">
      <c r="A4" s="13"/>
      <c r="B4" s="17" t="s">
        <v>57</v>
      </c>
      <c r="C4" s="20"/>
      <c r="D4" s="18" t="s">
        <v>58</v>
      </c>
      <c r="E4" s="13"/>
      <c r="F4" s="13"/>
      <c r="G4" s="13"/>
      <c r="H4" s="13"/>
      <c r="I4" s="17"/>
      <c r="J4" s="18"/>
      <c r="K4" s="19"/>
      <c r="L4" s="16"/>
      <c r="M4" s="16"/>
      <c r="N4" s="16"/>
      <c r="O4" s="13"/>
      <c r="P4" s="13"/>
      <c r="Q4" s="13"/>
      <c r="R4" s="13"/>
      <c r="S4" s="13"/>
      <c r="T4" s="13"/>
      <c r="U4" s="13"/>
      <c r="V4" s="13"/>
    </row>
    <row r="5" spans="1:22" ht="13.5">
      <c r="A5" s="13"/>
      <c r="B5" s="15" t="s">
        <v>59</v>
      </c>
      <c r="C5" s="71"/>
      <c r="D5" s="16" t="s">
        <v>60</v>
      </c>
      <c r="E5" s="13"/>
      <c r="F5" s="13"/>
      <c r="G5" s="13"/>
      <c r="H5" s="13"/>
      <c r="I5" s="17"/>
      <c r="J5" s="18"/>
      <c r="K5" s="18"/>
      <c r="L5" s="16"/>
      <c r="M5" s="16"/>
      <c r="N5" s="16"/>
      <c r="O5" s="13"/>
      <c r="P5" s="13"/>
      <c r="Q5" s="13"/>
      <c r="R5" s="13"/>
      <c r="S5" s="13"/>
      <c r="T5" s="13"/>
      <c r="U5" s="13"/>
      <c r="V5" s="13"/>
    </row>
    <row r="6" spans="1:22" ht="13.5">
      <c r="A6" s="13"/>
      <c r="B6" s="15" t="s">
        <v>61</v>
      </c>
      <c r="C6" s="16" t="s">
        <v>62</v>
      </c>
      <c r="D6" s="13"/>
      <c r="E6" s="13"/>
      <c r="F6" s="13"/>
      <c r="G6" s="13"/>
      <c r="H6" s="13"/>
      <c r="I6" s="17"/>
      <c r="J6" s="18"/>
      <c r="K6" s="18"/>
      <c r="L6" s="13"/>
      <c r="M6" s="13"/>
      <c r="N6" s="13"/>
      <c r="O6" s="13"/>
      <c r="P6" s="13"/>
      <c r="Q6" s="13"/>
      <c r="R6" s="13"/>
      <c r="S6" s="13"/>
      <c r="T6" s="13"/>
      <c r="U6" s="13"/>
      <c r="V6" s="13"/>
    </row>
    <row r="7" spans="1:22" ht="14.25">
      <c r="A7" s="13"/>
      <c r="B7" s="13"/>
      <c r="C7" s="13"/>
      <c r="D7" s="13"/>
      <c r="E7" s="13"/>
      <c r="F7" s="13"/>
      <c r="G7" s="13"/>
      <c r="H7" s="13"/>
      <c r="I7" s="17"/>
      <c r="J7" s="18"/>
      <c r="K7" s="19"/>
      <c r="L7" s="18"/>
      <c r="M7" s="13"/>
      <c r="N7" s="13"/>
      <c r="O7" s="13"/>
      <c r="P7" s="13"/>
      <c r="Q7" s="13"/>
      <c r="R7" s="13"/>
      <c r="S7" s="13"/>
      <c r="T7" s="13"/>
      <c r="U7" s="13"/>
      <c r="V7" s="13"/>
    </row>
    <row r="8" spans="1:22" ht="14.25">
      <c r="A8" s="13"/>
      <c r="B8" s="13"/>
      <c r="C8" s="13"/>
      <c r="D8" s="13"/>
      <c r="E8" s="13"/>
      <c r="F8" s="13"/>
      <c r="G8" s="13"/>
      <c r="H8" s="13"/>
      <c r="I8" s="13"/>
      <c r="J8" s="13"/>
      <c r="K8" s="18"/>
      <c r="L8" s="13"/>
      <c r="M8" s="13"/>
      <c r="N8" s="13"/>
      <c r="O8" s="13"/>
      <c r="P8" s="13"/>
      <c r="Q8" s="13"/>
      <c r="R8" s="13"/>
      <c r="S8" s="13"/>
      <c r="T8" s="13"/>
      <c r="U8" s="13"/>
      <c r="V8" s="13"/>
    </row>
    <row r="9" spans="1:22" ht="14.25">
      <c r="A9" s="13"/>
      <c r="B9" s="13"/>
      <c r="C9" s="13"/>
      <c r="D9" s="13"/>
      <c r="E9" s="13"/>
      <c r="F9" s="13"/>
      <c r="G9" s="13"/>
      <c r="H9" s="13"/>
      <c r="I9" s="13"/>
      <c r="J9" s="13"/>
      <c r="K9" s="13"/>
      <c r="L9" s="13"/>
      <c r="M9" s="13"/>
      <c r="N9" s="13"/>
      <c r="O9" s="13"/>
      <c r="P9" s="13"/>
      <c r="Q9" s="13"/>
      <c r="R9" s="13"/>
      <c r="S9" s="13"/>
      <c r="T9" s="13"/>
      <c r="U9" s="13"/>
      <c r="V9" s="13"/>
    </row>
    <row r="10" spans="2:10" ht="25.5" customHeight="1">
      <c r="B10" s="115" t="s">
        <v>110</v>
      </c>
      <c r="C10" s="115"/>
      <c r="D10" s="115"/>
      <c r="E10" s="115"/>
      <c r="F10" s="115"/>
      <c r="G10" s="115"/>
      <c r="J10" s="14" t="str">
        <f>"令和"&amp;'基本設定'!$H$8&amp;"年度  宮城県高等学校総合体育大会ソフトテニス競技"</f>
        <v>令和元年度  宮城県高等学校総合体育大会ソフトテニス競技</v>
      </c>
    </row>
    <row r="11" spans="2:10" ht="25.5" customHeight="1" thickBot="1">
      <c r="B11" s="116" t="s">
        <v>63</v>
      </c>
      <c r="C11" s="116"/>
      <c r="D11" s="116"/>
      <c r="E11" s="116"/>
      <c r="F11" s="116"/>
      <c r="G11" s="116"/>
      <c r="J11" s="14" t="str">
        <f>"令和"&amp;'基本設定'!$H$8&amp;"年度  宮城県高等学校ソフトテニス新人大会"</f>
        <v>令和元年度  宮城県高等学校ソフトテニス新人大会</v>
      </c>
    </row>
    <row r="12" spans="1:10" ht="25.5" customHeight="1" thickBot="1">
      <c r="A12" s="22"/>
      <c r="B12" s="23"/>
      <c r="C12" s="24">
        <f>'基本設定'!$G$29</f>
        <v>0</v>
      </c>
      <c r="D12" s="23"/>
      <c r="E12" s="23"/>
      <c r="F12" s="23"/>
      <c r="J12" s="14" t="str">
        <f>"令和"&amp;'基本設定'!$H$8&amp;"年度  宮城県高等学校ソフトテニスインドア大会"</f>
        <v>令和元年度  宮城県高等学校ソフトテニスインドア大会</v>
      </c>
    </row>
    <row r="13" spans="1:10" ht="25.5" customHeight="1">
      <c r="A13" s="22"/>
      <c r="B13" s="97" t="str">
        <f>IF('基本設定'!G11="","基本設定のシートで学校名を入力してください。","学校名　［　"&amp;'基本設定'!G11&amp;"　］")</f>
        <v>基本設定のシートで学校名を入力してください。</v>
      </c>
      <c r="C13" s="97"/>
      <c r="D13" s="97"/>
      <c r="E13" s="97"/>
      <c r="F13" s="97"/>
      <c r="G13" s="97"/>
      <c r="H13" s="26"/>
      <c r="I13" s="26"/>
      <c r="J13" s="26"/>
    </row>
    <row r="14" spans="1:10" ht="25.5" customHeight="1" thickBot="1">
      <c r="A14" s="22"/>
      <c r="B14" s="117" t="str">
        <f>IF('基本設定'!$G$17="","基本設定のシートで団体戦監督氏名を入力してください。","監督氏名　［　"&amp;'基本設定'!$G$17&amp;"　］")</f>
        <v>基本設定のシートで団体戦監督氏名を入力してください。</v>
      </c>
      <c r="C14" s="117"/>
      <c r="D14" s="117"/>
      <c r="E14" s="117"/>
      <c r="F14" s="117"/>
      <c r="G14" s="117"/>
      <c r="H14" s="72"/>
      <c r="I14" s="72"/>
      <c r="J14" s="26"/>
    </row>
    <row r="15" spans="1:10" ht="14.25" customHeight="1">
      <c r="A15" s="22"/>
      <c r="B15" s="28"/>
      <c r="C15" s="118" t="s">
        <v>64</v>
      </c>
      <c r="D15" s="119"/>
      <c r="E15" s="120" t="s">
        <v>65</v>
      </c>
      <c r="F15" s="120" t="s">
        <v>66</v>
      </c>
      <c r="G15" s="122" t="s">
        <v>67</v>
      </c>
      <c r="H15" s="26"/>
      <c r="I15" s="26"/>
      <c r="J15" s="27"/>
    </row>
    <row r="16" spans="1:7" ht="25.5" customHeight="1" thickBot="1">
      <c r="A16" s="22"/>
      <c r="B16" s="28"/>
      <c r="C16" s="124" t="s">
        <v>68</v>
      </c>
      <c r="D16" s="125"/>
      <c r="E16" s="121"/>
      <c r="F16" s="121"/>
      <c r="G16" s="123"/>
    </row>
    <row r="17" spans="1:10" ht="14.25" customHeight="1">
      <c r="A17" s="102"/>
      <c r="B17" s="113" t="s">
        <v>69</v>
      </c>
      <c r="C17" s="73">
        <f>IF(A17="","",VLOOKUP(A17,生徒,5))</f>
      </c>
      <c r="D17" s="74">
        <f>IF(A17="","",VLOOKUP($A17,生徒,6))</f>
      </c>
      <c r="E17" s="111">
        <f>IF(A17="","",VLOOKUP(A17,生徒,11))</f>
      </c>
      <c r="F17" s="112">
        <f>IF(A17="","",VLOOKUP(A17,生徒,8))</f>
      </c>
      <c r="G17" s="100">
        <f>IF(A17="","",VLOOKUP(A17,生徒,2))</f>
      </c>
      <c r="J17" s="28" t="s">
        <v>70</v>
      </c>
    </row>
    <row r="18" spans="1:10" ht="25.5" customHeight="1">
      <c r="A18" s="102"/>
      <c r="B18" s="109"/>
      <c r="C18" s="75">
        <f>IF(A17="","",VLOOKUP(A17,生徒,3))</f>
      </c>
      <c r="D18" s="76">
        <f>IF(A17="","",VLOOKUP(A17,生徒,4))</f>
      </c>
      <c r="E18" s="103" t="e">
        <v>#N/A</v>
      </c>
      <c r="F18" s="105" t="s">
        <v>102</v>
      </c>
      <c r="G18" s="101" t="s">
        <v>102</v>
      </c>
      <c r="J18" s="14" t="s">
        <v>71</v>
      </c>
    </row>
    <row r="19" spans="1:7" ht="14.25" customHeight="1">
      <c r="A19" s="102"/>
      <c r="B19" s="109"/>
      <c r="C19" s="77">
        <f>IF(A19="","",VLOOKUP(A19,生徒,5))</f>
      </c>
      <c r="D19" s="78">
        <f>IF(A19="","",VLOOKUP($A19,生徒,6))</f>
      </c>
      <c r="E19" s="103">
        <f>IF(A19="","",VLOOKUP(A19,生徒,11))</f>
      </c>
      <c r="F19" s="105">
        <f>IF(A19="","",VLOOKUP(A19,生徒,8))</f>
      </c>
      <c r="G19" s="101">
        <f>IF(A19="","",VLOOKUP(A19,生徒,2))</f>
      </c>
    </row>
    <row r="20" spans="1:7" ht="25.5" customHeight="1" thickBot="1">
      <c r="A20" s="102"/>
      <c r="B20" s="110"/>
      <c r="C20" s="79">
        <f>IF(A19="","",VLOOKUP(A19,生徒,3))</f>
      </c>
      <c r="D20" s="80">
        <f>IF(A19="","",VLOOKUP(A19,生徒,4))</f>
      </c>
      <c r="E20" s="104" t="s">
        <v>102</v>
      </c>
      <c r="F20" s="106" t="s">
        <v>102</v>
      </c>
      <c r="G20" s="107" t="s">
        <v>102</v>
      </c>
    </row>
    <row r="21" spans="1:7" ht="14.25" customHeight="1">
      <c r="A21" s="102"/>
      <c r="B21" s="108" t="s">
        <v>73</v>
      </c>
      <c r="C21" s="73">
        <f>IF(A21="","",VLOOKUP(A21,生徒,5))</f>
      </c>
      <c r="D21" s="74">
        <f>IF(A21="","",VLOOKUP($A21,生徒,6))</f>
      </c>
      <c r="E21" s="111">
        <f>IF(A21="","",VLOOKUP(A21,生徒,11))</f>
      </c>
      <c r="F21" s="112">
        <f>IF(A21="","",VLOOKUP(A21,生徒,8))</f>
      </c>
      <c r="G21" s="100">
        <f>IF(A21="","",VLOOKUP(A21,生徒,2))</f>
      </c>
    </row>
    <row r="22" spans="1:7" ht="25.5" customHeight="1">
      <c r="A22" s="102"/>
      <c r="B22" s="109"/>
      <c r="C22" s="75">
        <f>IF(A21="","",VLOOKUP(A21,生徒,3))</f>
      </c>
      <c r="D22" s="76">
        <f>IF(A21="","",VLOOKUP(A21,生徒,4))</f>
      </c>
      <c r="E22" s="103" t="e">
        <v>#N/A</v>
      </c>
      <c r="F22" s="105" t="s">
        <v>102</v>
      </c>
      <c r="G22" s="101" t="s">
        <v>102</v>
      </c>
    </row>
    <row r="23" spans="1:7" ht="14.25" customHeight="1">
      <c r="A23" s="102"/>
      <c r="B23" s="109"/>
      <c r="C23" s="77">
        <f>IF(A23="","",VLOOKUP(A23,生徒,5))</f>
      </c>
      <c r="D23" s="78">
        <f>IF(A23="","",VLOOKUP($A23,生徒,6))</f>
      </c>
      <c r="E23" s="103">
        <f>IF(A23="","",VLOOKUP(A23,生徒,11))</f>
      </c>
      <c r="F23" s="105">
        <f>IF(A23="","",VLOOKUP(A23,生徒,8))</f>
      </c>
      <c r="G23" s="101">
        <f>IF(A23="","",VLOOKUP(A23,生徒,2))</f>
      </c>
    </row>
    <row r="24" spans="1:7" ht="25.5" customHeight="1" thickBot="1">
      <c r="A24" s="102"/>
      <c r="B24" s="114"/>
      <c r="C24" s="79">
        <f>IF(A23="","",VLOOKUP(A23,生徒,3))</f>
      </c>
      <c r="D24" s="80">
        <f>IF(A23="","",VLOOKUP(A23,生徒,4))</f>
      </c>
      <c r="E24" s="104" t="s">
        <v>102</v>
      </c>
      <c r="F24" s="106" t="s">
        <v>102</v>
      </c>
      <c r="G24" s="107" t="s">
        <v>102</v>
      </c>
    </row>
    <row r="25" spans="1:7" ht="14.25" customHeight="1">
      <c r="A25" s="102"/>
      <c r="B25" s="113" t="s">
        <v>74</v>
      </c>
      <c r="C25" s="73">
        <f>IF(A25="","",VLOOKUP(A25,生徒,5))</f>
      </c>
      <c r="D25" s="74">
        <f>IF(A25="","",VLOOKUP($A25,生徒,6))</f>
      </c>
      <c r="E25" s="111">
        <f>IF(A25="","",VLOOKUP(A25,生徒,11))</f>
      </c>
      <c r="F25" s="112">
        <f>IF(A25="","",VLOOKUP(A25,生徒,8))</f>
      </c>
      <c r="G25" s="100">
        <f>IF(A25="","",VLOOKUP(A25,生徒,2))</f>
      </c>
    </row>
    <row r="26" spans="1:7" ht="25.5" customHeight="1">
      <c r="A26" s="102"/>
      <c r="B26" s="109"/>
      <c r="C26" s="75">
        <f>IF(A25="","",VLOOKUP(A25,生徒,3))</f>
      </c>
      <c r="D26" s="76">
        <f>IF(A25="","",VLOOKUP(A25,生徒,4))</f>
      </c>
      <c r="E26" s="103" t="e">
        <v>#N/A</v>
      </c>
      <c r="F26" s="105" t="s">
        <v>102</v>
      </c>
      <c r="G26" s="101" t="s">
        <v>102</v>
      </c>
    </row>
    <row r="27" spans="1:7" ht="14.25" customHeight="1">
      <c r="A27" s="102"/>
      <c r="B27" s="109"/>
      <c r="C27" s="77">
        <f>IF(A27="","",VLOOKUP(A27,生徒,5))</f>
      </c>
      <c r="D27" s="78">
        <f>IF(A27="","",VLOOKUP($A27,生徒,6))</f>
      </c>
      <c r="E27" s="103">
        <f>IF(A27="","",VLOOKUP(A27,生徒,11))</f>
      </c>
      <c r="F27" s="105">
        <f>IF(A27="","",VLOOKUP(A27,生徒,8))</f>
      </c>
      <c r="G27" s="101">
        <f>IF(A27="","",VLOOKUP(A27,生徒,2))</f>
      </c>
    </row>
    <row r="28" spans="1:7" ht="25.5" customHeight="1" thickBot="1">
      <c r="A28" s="102"/>
      <c r="B28" s="110"/>
      <c r="C28" s="79">
        <f>IF(A27="","",VLOOKUP(A27,生徒,3))</f>
      </c>
      <c r="D28" s="80">
        <f>IF(A27="","",VLOOKUP(A27,生徒,4))</f>
      </c>
      <c r="E28" s="104" t="s">
        <v>102</v>
      </c>
      <c r="F28" s="106" t="s">
        <v>102</v>
      </c>
      <c r="G28" s="107" t="s">
        <v>102</v>
      </c>
    </row>
    <row r="29" spans="1:7" ht="14.25" customHeight="1">
      <c r="A29" s="102"/>
      <c r="B29" s="108" t="s">
        <v>75</v>
      </c>
      <c r="C29" s="73">
        <f>IF(A29="","",VLOOKUP(A29,生徒,5))</f>
      </c>
      <c r="D29" s="74">
        <f>IF(A29="","",VLOOKUP($A29,生徒,6))</f>
      </c>
      <c r="E29" s="111">
        <f>IF(A29="","",VLOOKUP(A29,生徒,11))</f>
      </c>
      <c r="F29" s="112">
        <f>IF(A29="","",VLOOKUP(A29,生徒,8))</f>
      </c>
      <c r="G29" s="100">
        <f>IF(A29="","",VLOOKUP(A29,生徒,2))</f>
      </c>
    </row>
    <row r="30" spans="1:7" ht="25.5" customHeight="1">
      <c r="A30" s="102"/>
      <c r="B30" s="109"/>
      <c r="C30" s="75">
        <f>IF(A29="","",VLOOKUP(A29,生徒,3))</f>
      </c>
      <c r="D30" s="76">
        <f>IF(A29="","",VLOOKUP(A29,生徒,4))</f>
      </c>
      <c r="E30" s="103" t="e">
        <v>#N/A</v>
      </c>
      <c r="F30" s="105" t="s">
        <v>102</v>
      </c>
      <c r="G30" s="101" t="s">
        <v>102</v>
      </c>
    </row>
    <row r="31" spans="1:7" ht="14.25" customHeight="1">
      <c r="A31" s="102"/>
      <c r="B31" s="109"/>
      <c r="C31" s="77">
        <f>IF(A31="","",VLOOKUP(A31,生徒,5))</f>
      </c>
      <c r="D31" s="78">
        <f>IF(A31="","",VLOOKUP($A31,生徒,6))</f>
      </c>
      <c r="E31" s="103">
        <f>IF(A31="","",VLOOKUP(A31,生徒,11))</f>
      </c>
      <c r="F31" s="105">
        <f>IF(A31="","",VLOOKUP(A31,生徒,8))</f>
      </c>
      <c r="G31" s="101">
        <f>IF(A31="","",VLOOKUP(A31,生徒,2))</f>
      </c>
    </row>
    <row r="32" spans="1:7" ht="25.5" customHeight="1" thickBot="1">
      <c r="A32" s="102"/>
      <c r="B32" s="110"/>
      <c r="C32" s="79">
        <f>IF(A31="","",VLOOKUP(A31,生徒,3))</f>
      </c>
      <c r="D32" s="80">
        <f>IF(A31="","",VLOOKUP(A31,生徒,4))</f>
      </c>
      <c r="E32" s="104" t="s">
        <v>102</v>
      </c>
      <c r="F32" s="106" t="s">
        <v>102</v>
      </c>
      <c r="G32" s="107" t="s">
        <v>102</v>
      </c>
    </row>
    <row r="33" spans="2:7" ht="14.25" customHeight="1">
      <c r="B33" s="29"/>
      <c r="C33" s="29"/>
      <c r="D33" s="29"/>
      <c r="E33" s="30"/>
      <c r="F33" s="30"/>
      <c r="G33" s="29"/>
    </row>
    <row r="34" spans="2:7" ht="16.5" customHeight="1">
      <c r="B34" s="31"/>
      <c r="C34" s="98" t="s">
        <v>70</v>
      </c>
      <c r="D34" s="98"/>
      <c r="E34" s="28"/>
      <c r="F34" s="28"/>
      <c r="G34" s="28"/>
    </row>
    <row r="35" spans="2:7" ht="16.5" customHeight="1">
      <c r="B35" s="31"/>
      <c r="C35" s="30"/>
      <c r="D35" s="30"/>
      <c r="E35" s="30"/>
      <c r="F35" s="99">
        <f ca="1">TODAY()</f>
        <v>43579</v>
      </c>
      <c r="G35" s="99"/>
    </row>
    <row r="36" spans="2:7" ht="16.5" customHeight="1">
      <c r="B36" s="31"/>
      <c r="C36" s="30"/>
      <c r="D36" s="81" t="s">
        <v>76</v>
      </c>
      <c r="E36" s="30"/>
      <c r="F36" s="82"/>
      <c r="G36" s="82"/>
    </row>
    <row r="37" spans="2:7" ht="16.5" customHeight="1">
      <c r="B37" s="97" t="str">
        <f>IF('基本設定'!G11="","基本設定のシートで学校名・学校長名を入力してください。","［　"&amp;'基本設定'!G11&amp;"　校長　"&amp;'基本設定'!G14&amp;"　］　印　")</f>
        <v>基本設定のシートで学校名・学校長名を入力してください。</v>
      </c>
      <c r="C37" s="97"/>
      <c r="D37" s="97"/>
      <c r="E37" s="97"/>
      <c r="F37" s="97"/>
      <c r="G37" s="97"/>
    </row>
    <row r="38" spans="2:7" ht="16.5" customHeight="1">
      <c r="B38" s="97" t="str">
        <f>IF('基本設定'!G20="","基本設定のシートで引率責任者氏名を入力してください。　　","引率責任者氏名　［　"&amp;'基本設定'!G20&amp;"　］　　　")</f>
        <v>基本設定のシートで引率責任者氏名を入力してください。　　</v>
      </c>
      <c r="C38" s="97"/>
      <c r="D38" s="97"/>
      <c r="E38" s="97"/>
      <c r="F38" s="97"/>
      <c r="G38" s="97"/>
    </row>
    <row r="39" spans="2:7" ht="16.5" customHeight="1">
      <c r="B39" s="97" t="str">
        <f>IF('基本設定'!G23="","基本設定のシートで申込み責任者氏名を入力してください。　　","申込み責任者氏名　［　"&amp;'基本設定'!G23&amp;"　］　印　")</f>
        <v>基本設定のシートで申込み責任者氏名を入力してください。　　</v>
      </c>
      <c r="C39" s="97"/>
      <c r="D39" s="97"/>
      <c r="E39" s="97"/>
      <c r="F39" s="97"/>
      <c r="G39" s="97"/>
    </row>
    <row r="40" spans="2:7" ht="14.25" customHeight="1">
      <c r="B40" s="31"/>
      <c r="C40" s="31"/>
      <c r="D40" s="31"/>
      <c r="E40" s="28"/>
      <c r="F40" s="28"/>
      <c r="G40" s="28"/>
    </row>
    <row r="41" spans="2:7" ht="14.25" customHeight="1">
      <c r="B41" s="83"/>
      <c r="C41" s="83"/>
      <c r="D41" s="83"/>
      <c r="E41" s="83"/>
      <c r="F41" s="83"/>
      <c r="G41" s="83"/>
    </row>
    <row r="42" spans="2:7" ht="14.25" customHeight="1">
      <c r="B42" s="33"/>
      <c r="C42" s="33"/>
      <c r="D42" s="33"/>
      <c r="E42" s="33"/>
      <c r="F42" s="33"/>
      <c r="G42" s="33"/>
    </row>
  </sheetData>
  <sheetProtection password="DB41" sheet="1" objects="1" scenarios="1"/>
  <mergeCells count="50">
    <mergeCell ref="B10:G10"/>
    <mergeCell ref="B11:G11"/>
    <mergeCell ref="B13:G13"/>
    <mergeCell ref="B14:G14"/>
    <mergeCell ref="C15:D15"/>
    <mergeCell ref="E15:E16"/>
    <mergeCell ref="F15:F16"/>
    <mergeCell ref="G15:G16"/>
    <mergeCell ref="C16:D16"/>
    <mergeCell ref="G17:G18"/>
    <mergeCell ref="A19:A20"/>
    <mergeCell ref="E19:E20"/>
    <mergeCell ref="F19:F20"/>
    <mergeCell ref="G19:G20"/>
    <mergeCell ref="A17:A18"/>
    <mergeCell ref="B17:B20"/>
    <mergeCell ref="E17:E18"/>
    <mergeCell ref="F17:F18"/>
    <mergeCell ref="G21:G22"/>
    <mergeCell ref="A23:A24"/>
    <mergeCell ref="E23:E24"/>
    <mergeCell ref="F23:F24"/>
    <mergeCell ref="G23:G24"/>
    <mergeCell ref="A21:A22"/>
    <mergeCell ref="B21:B24"/>
    <mergeCell ref="E21:E22"/>
    <mergeCell ref="F21:F22"/>
    <mergeCell ref="G25:G26"/>
    <mergeCell ref="A27:A28"/>
    <mergeCell ref="E27:E28"/>
    <mergeCell ref="F27:F28"/>
    <mergeCell ref="G27:G28"/>
    <mergeCell ref="A25:A26"/>
    <mergeCell ref="B25:B28"/>
    <mergeCell ref="E25:E26"/>
    <mergeCell ref="F25:F26"/>
    <mergeCell ref="A31:A32"/>
    <mergeCell ref="E31:E32"/>
    <mergeCell ref="F31:F32"/>
    <mergeCell ref="G31:G32"/>
    <mergeCell ref="A29:A30"/>
    <mergeCell ref="B29:B32"/>
    <mergeCell ref="E29:E30"/>
    <mergeCell ref="F29:F30"/>
    <mergeCell ref="B39:G39"/>
    <mergeCell ref="C34:D34"/>
    <mergeCell ref="F35:G35"/>
    <mergeCell ref="B37:G37"/>
    <mergeCell ref="B38:G38"/>
    <mergeCell ref="G29:G30"/>
  </mergeCells>
  <dataValidations count="5">
    <dataValidation type="list" allowBlank="1" showInputMessage="1" showErrorMessage="1" promptTitle="大会名の選択" prompt="・右側のリストボタンを利用して、ドロップダウンリストから選択してください。&#10;・年度が一致しない場合は、基本設定のシートを訂正後、再度リストから選択してください。" errorTitle="大会名の入力" error="右側のリストボタンを利用してプルダウンリストから選択してください。年度が一致しない場合は、基本設定のシートで訂正してください。" sqref="B10:G10">
      <formula1>$J$10:$J$12</formula1>
    </dataValidation>
    <dataValidation type="list" allowBlank="1" showInputMessage="1" showErrorMessage="1" promptTitle="参加・不参加を選択して下さい。" prompt="「不参加の場合も申込みをする」ことになっています。不参加の場合は、学校整理番号の欄は、空欄のままとし、右側のリストボタンで、「今大会は不参加といたします」を選択してください。" sqref="C34:D34">
      <formula1>$J$17:$J$18</formula1>
    </dataValidation>
    <dataValidation type="whole" allowBlank="1" showErrorMessage="1" promptTitle="学校整理番号を入力" prompt="１から１００までの数字を半角で入力してください。" errorTitle="１００人までしか対応していません。" error="学校整理番号の数字を半角で入力してください。会員登録番号や、その他の数字ではありません。" imeMode="off" sqref="A17:A26 A29:A32">
      <formula1>1</formula1>
      <formula2>100</formula2>
    </dataValidation>
    <dataValidation errorStyle="warning" allowBlank="1" showInputMessage="1" showErrorMessage="1" promptTitle="今日の日付でよろしいですか？" prompt="日付を変更する場合は、直接入力してください。" imeMode="on" sqref="F35:G35"/>
    <dataValidation type="whole" allowBlank="1" showErrorMessage="1" promptTitle="学校整理番号を入力" prompt="１から１００までの数字を半角で入力してください。" errorTitle="１００人までしか対応していません。" error="学校整理番号の数字(1から100までの整数)を半角で入力してください。会員登録番号や、その他の数字ではありません。" imeMode="off" sqref="A27:A28">
      <formula1>1</formula1>
      <formula2>100</formula2>
    </dataValidation>
  </dataValidations>
  <printOptions horizontalCentered="1" verticalCentered="1"/>
  <pageMargins left="0.7086614173228347" right="0.7086614173228347" top="0.7086614173228347" bottom="0.7086614173228347" header="0.5118110236220472" footer="0.5118110236220472"/>
  <pageSetup fitToHeight="0" horizontalDpi="600" verticalDpi="600" orientation="portrait" paperSize="9" scale="125" r:id="rId2"/>
  <legacyDrawing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1:Y90"/>
  <sheetViews>
    <sheetView zoomScalePageLayoutView="0" workbookViewId="0" topLeftCell="A1">
      <selection activeCell="A1" sqref="A1"/>
    </sheetView>
  </sheetViews>
  <sheetFormatPr defaultColWidth="8.796875" defaultRowHeight="14.25"/>
  <cols>
    <col min="1" max="1" width="9" style="22" customWidth="1"/>
    <col min="2" max="2" width="4.3984375" style="14" customWidth="1"/>
    <col min="3" max="6" width="11.69921875" style="14" customWidth="1"/>
    <col min="7" max="7" width="5.5" style="14" customWidth="1"/>
    <col min="8" max="8" width="14.09765625" style="14" customWidth="1"/>
    <col min="9" max="9" width="13.8984375" style="14" bestFit="1" customWidth="1"/>
    <col min="10" max="11" width="5.8984375" style="22" customWidth="1"/>
    <col min="12" max="12" width="8.19921875" style="14" customWidth="1"/>
    <col min="13" max="13" width="9" style="14" hidden="1" customWidth="1"/>
    <col min="14" max="16384" width="9" style="14" customWidth="1"/>
  </cols>
  <sheetData>
    <row r="1" spans="1:25" ht="13.5">
      <c r="A1" s="34"/>
      <c r="B1" s="13"/>
      <c r="C1" s="13"/>
      <c r="D1" s="13"/>
      <c r="E1" s="13"/>
      <c r="F1" s="13"/>
      <c r="G1" s="13"/>
      <c r="H1" s="13"/>
      <c r="I1" s="13"/>
      <c r="J1" s="34"/>
      <c r="K1" s="34"/>
      <c r="L1" s="13"/>
      <c r="M1" s="13"/>
      <c r="N1" s="13"/>
      <c r="O1" s="13"/>
      <c r="P1" s="13"/>
      <c r="Q1" s="13"/>
      <c r="R1" s="13"/>
      <c r="S1" s="13"/>
      <c r="T1" s="13"/>
      <c r="U1" s="13"/>
      <c r="V1" s="13"/>
      <c r="W1" s="13"/>
      <c r="X1" s="13"/>
      <c r="Y1" s="13"/>
    </row>
    <row r="2" spans="1:25" ht="13.5">
      <c r="A2" s="34"/>
      <c r="B2" s="15" t="s">
        <v>0</v>
      </c>
      <c r="C2" s="16" t="s">
        <v>55</v>
      </c>
      <c r="D2" s="13"/>
      <c r="E2" s="13"/>
      <c r="F2" s="13"/>
      <c r="G2" s="13"/>
      <c r="H2" s="13"/>
      <c r="I2" s="13"/>
      <c r="J2" s="34"/>
      <c r="K2" s="34"/>
      <c r="L2" s="13"/>
      <c r="M2" s="13"/>
      <c r="N2" s="13"/>
      <c r="O2" s="13"/>
      <c r="P2" s="13"/>
      <c r="Q2" s="13"/>
      <c r="R2" s="13"/>
      <c r="S2" s="13"/>
      <c r="T2" s="13"/>
      <c r="U2" s="13"/>
      <c r="V2" s="13"/>
      <c r="W2" s="13"/>
      <c r="X2" s="13"/>
      <c r="Y2" s="13"/>
    </row>
    <row r="3" spans="1:25" ht="13.5">
      <c r="A3" s="34"/>
      <c r="B3" s="17" t="s">
        <v>28</v>
      </c>
      <c r="C3" s="16" t="s">
        <v>56</v>
      </c>
      <c r="D3" s="13"/>
      <c r="E3" s="13"/>
      <c r="F3" s="13"/>
      <c r="G3" s="18"/>
      <c r="H3" s="18"/>
      <c r="I3" s="13"/>
      <c r="J3" s="34"/>
      <c r="K3" s="45"/>
      <c r="L3" s="17"/>
      <c r="M3" s="18"/>
      <c r="N3" s="19"/>
      <c r="O3" s="18"/>
      <c r="P3" s="13"/>
      <c r="Q3" s="13"/>
      <c r="R3" s="13"/>
      <c r="S3" s="13"/>
      <c r="T3" s="13"/>
      <c r="U3" s="13"/>
      <c r="V3" s="13"/>
      <c r="W3" s="13"/>
      <c r="X3" s="13"/>
      <c r="Y3" s="13"/>
    </row>
    <row r="4" spans="1:25" ht="13.5">
      <c r="A4" s="34"/>
      <c r="B4" s="17" t="s">
        <v>57</v>
      </c>
      <c r="C4" s="20"/>
      <c r="D4" s="18" t="s">
        <v>58</v>
      </c>
      <c r="E4" s="18"/>
      <c r="F4" s="18"/>
      <c r="G4" s="13"/>
      <c r="H4" s="13"/>
      <c r="I4" s="13"/>
      <c r="J4" s="34"/>
      <c r="K4" s="34"/>
      <c r="L4" s="17"/>
      <c r="M4" s="18"/>
      <c r="N4" s="19"/>
      <c r="O4" s="16"/>
      <c r="P4" s="16"/>
      <c r="Q4" s="16"/>
      <c r="R4" s="13"/>
      <c r="S4" s="13"/>
      <c r="T4" s="13"/>
      <c r="U4" s="13"/>
      <c r="V4" s="13"/>
      <c r="W4" s="13"/>
      <c r="X4" s="13"/>
      <c r="Y4" s="13"/>
    </row>
    <row r="5" spans="1:25" ht="13.5">
      <c r="A5" s="34"/>
      <c r="B5" s="15" t="s">
        <v>59</v>
      </c>
      <c r="C5" s="21"/>
      <c r="D5" s="16" t="s">
        <v>114</v>
      </c>
      <c r="E5" s="16"/>
      <c r="F5" s="16"/>
      <c r="G5" s="13"/>
      <c r="H5" s="13"/>
      <c r="I5" s="13"/>
      <c r="J5" s="34"/>
      <c r="K5" s="34"/>
      <c r="L5" s="17"/>
      <c r="M5" s="18"/>
      <c r="N5" s="18"/>
      <c r="O5" s="16"/>
      <c r="P5" s="16"/>
      <c r="Q5" s="16"/>
      <c r="R5" s="13"/>
      <c r="S5" s="13"/>
      <c r="T5" s="13"/>
      <c r="U5" s="13"/>
      <c r="V5" s="13"/>
      <c r="W5" s="13"/>
      <c r="X5" s="13"/>
      <c r="Y5" s="13"/>
    </row>
    <row r="6" spans="1:25" ht="13.5">
      <c r="A6" s="34"/>
      <c r="B6" s="15" t="s">
        <v>61</v>
      </c>
      <c r="C6" s="16" t="s">
        <v>62</v>
      </c>
      <c r="D6" s="13"/>
      <c r="E6" s="13"/>
      <c r="F6" s="13"/>
      <c r="G6" s="13"/>
      <c r="H6" s="13"/>
      <c r="I6" s="13"/>
      <c r="J6" s="34"/>
      <c r="K6" s="34"/>
      <c r="L6" s="17"/>
      <c r="M6" s="18"/>
      <c r="N6" s="18"/>
      <c r="O6" s="13"/>
      <c r="P6" s="13"/>
      <c r="Q6" s="13"/>
      <c r="R6" s="13"/>
      <c r="S6" s="13"/>
      <c r="T6" s="13"/>
      <c r="U6" s="13"/>
      <c r="V6" s="13"/>
      <c r="W6" s="13"/>
      <c r="X6" s="13"/>
      <c r="Y6" s="13"/>
    </row>
    <row r="7" spans="1:25" ht="13.5">
      <c r="A7" s="34"/>
      <c r="B7" s="13"/>
      <c r="C7" s="13"/>
      <c r="D7" s="13"/>
      <c r="E7" s="13"/>
      <c r="F7" s="13"/>
      <c r="G7" s="13"/>
      <c r="H7" s="13"/>
      <c r="I7" s="13"/>
      <c r="J7" s="34"/>
      <c r="K7" s="34"/>
      <c r="L7" s="17"/>
      <c r="M7" s="18"/>
      <c r="N7" s="19"/>
      <c r="O7" s="18"/>
      <c r="P7" s="13"/>
      <c r="Q7" s="13"/>
      <c r="R7" s="13"/>
      <c r="S7" s="13"/>
      <c r="T7" s="13"/>
      <c r="U7" s="13"/>
      <c r="V7" s="13"/>
      <c r="W7" s="13"/>
      <c r="X7" s="13"/>
      <c r="Y7" s="13"/>
    </row>
    <row r="8" spans="1:25" ht="13.5">
      <c r="A8" s="34"/>
      <c r="B8" s="13"/>
      <c r="C8" s="13"/>
      <c r="D8" s="13"/>
      <c r="E8" s="13"/>
      <c r="F8" s="13"/>
      <c r="G8" s="13"/>
      <c r="H8" s="13"/>
      <c r="I8" s="13"/>
      <c r="J8" s="34"/>
      <c r="K8" s="34"/>
      <c r="L8" s="13"/>
      <c r="M8" s="13"/>
      <c r="N8" s="18"/>
      <c r="O8" s="13"/>
      <c r="P8" s="13"/>
      <c r="Q8" s="13"/>
      <c r="R8" s="13"/>
      <c r="S8" s="13"/>
      <c r="T8" s="13"/>
      <c r="U8" s="13"/>
      <c r="V8" s="13"/>
      <c r="W8" s="13"/>
      <c r="X8" s="13"/>
      <c r="Y8" s="13"/>
    </row>
    <row r="9" spans="1:25" ht="13.5">
      <c r="A9" s="34"/>
      <c r="B9" s="13"/>
      <c r="C9" s="13"/>
      <c r="D9" s="13"/>
      <c r="E9" s="13"/>
      <c r="F9" s="13"/>
      <c r="G9" s="13"/>
      <c r="H9" s="13"/>
      <c r="I9" s="13"/>
      <c r="J9" s="34"/>
      <c r="K9" s="34"/>
      <c r="L9" s="13"/>
      <c r="M9" s="13"/>
      <c r="N9" s="13"/>
      <c r="O9" s="13"/>
      <c r="P9" s="13"/>
      <c r="Q9" s="13"/>
      <c r="R9" s="13"/>
      <c r="S9" s="13"/>
      <c r="T9" s="13"/>
      <c r="U9" s="13"/>
      <c r="V9" s="13"/>
      <c r="W9" s="13"/>
      <c r="X9" s="13"/>
      <c r="Y9" s="13"/>
    </row>
    <row r="10" spans="2:13" ht="24" customHeight="1">
      <c r="B10" s="129" t="s">
        <v>109</v>
      </c>
      <c r="C10" s="129"/>
      <c r="D10" s="129"/>
      <c r="E10" s="129"/>
      <c r="F10" s="129"/>
      <c r="G10" s="129"/>
      <c r="H10" s="129"/>
      <c r="I10" s="129"/>
      <c r="J10" s="129"/>
      <c r="K10" s="129"/>
      <c r="M10" s="14" t="str">
        <f>IF('基本設定'!$G$26="仙塩","令和"&amp;'基本設定'!$H$8&amp;"年度  宮城県高等学校ソフトテニス新人大会　"&amp;'基本設定'!$G$26&amp;"地区予選会","令和"&amp;'基本設定'!$H$8&amp;"年度  宮城県高等学校ソフトテニス新人大会　"&amp;'基本設定'!$G$26&amp;"地区予選会　兼　"&amp;'基本設定'!$G$26&amp;"地区新人大会ソフトテニス競技")</f>
        <v>令和元年度  宮城県高等学校ソフトテニス新人大会　地区予選会　兼　地区新人大会ソフトテニス競技</v>
      </c>
    </row>
    <row r="11" spans="2:13" ht="24" customHeight="1" thickBot="1">
      <c r="B11" s="116" t="s">
        <v>78</v>
      </c>
      <c r="C11" s="116"/>
      <c r="D11" s="116"/>
      <c r="E11" s="116"/>
      <c r="F11" s="116"/>
      <c r="G11" s="116"/>
      <c r="H11" s="116"/>
      <c r="I11" s="116"/>
      <c r="J11" s="116"/>
      <c r="K11" s="116"/>
      <c r="M11" s="14" t="str">
        <f>IF('基本設定'!$G$26="仙塩","令和"&amp;'基本設定'!$H$8&amp;"年度  宮城県高等学校ソフトテニス総合体育大会　"&amp;'基本設定'!$G$26&amp;"地区予選会","令和"&amp;'基本設定'!$H$8&amp;"年度  宮城県高等学校ソフトテニス総合体育大会　"&amp;'基本設定'!$G$26&amp;"地区予選会　兼　"&amp;'基本設定'!$G$26&amp;"地区総合体育大会ソフトテニス競技")</f>
        <v>令和元年度  宮城県高等学校ソフトテニス総合体育大会　地区予選会　兼　地区総合体育大会ソフトテニス競技</v>
      </c>
    </row>
    <row r="12" spans="2:11" ht="24" customHeight="1" thickBot="1">
      <c r="B12" s="23"/>
      <c r="C12" s="24">
        <f>'基本設定'!$G$29</f>
        <v>0</v>
      </c>
      <c r="D12" s="23"/>
      <c r="E12" s="23"/>
      <c r="F12" s="23"/>
      <c r="G12" s="23"/>
      <c r="H12" s="23"/>
      <c r="K12" s="46"/>
    </row>
    <row r="13" spans="2:13" ht="24" customHeight="1" thickBot="1">
      <c r="B13" s="130" t="str">
        <f>IF('基本設定'!G11="","基本設定のシートで学校名を入力してください。","学校名　［　"&amp;'基本設定'!G11&amp;"　］")</f>
        <v>基本設定のシートで学校名を入力してください。</v>
      </c>
      <c r="C13" s="130"/>
      <c r="D13" s="130"/>
      <c r="E13" s="130"/>
      <c r="F13" s="130"/>
      <c r="G13" s="130"/>
      <c r="H13" s="130"/>
      <c r="I13" s="130"/>
      <c r="J13" s="130"/>
      <c r="K13" s="130"/>
      <c r="L13" s="26"/>
      <c r="M13" s="26"/>
    </row>
    <row r="14" spans="2:13" ht="24" customHeight="1">
      <c r="B14" s="35" t="s">
        <v>81</v>
      </c>
      <c r="C14" s="131" t="s">
        <v>85</v>
      </c>
      <c r="D14" s="131"/>
      <c r="E14" s="131" t="s">
        <v>86</v>
      </c>
      <c r="F14" s="131"/>
      <c r="G14" s="36" t="s">
        <v>65</v>
      </c>
      <c r="H14" s="36" t="s">
        <v>66</v>
      </c>
      <c r="I14" s="37" t="s">
        <v>67</v>
      </c>
      <c r="J14" s="37" t="s">
        <v>79</v>
      </c>
      <c r="K14" s="63" t="s">
        <v>80</v>
      </c>
      <c r="L14" s="26"/>
      <c r="M14" s="27"/>
    </row>
    <row r="15" spans="1:13" ht="24" customHeight="1">
      <c r="A15" s="12"/>
      <c r="B15" s="127" t="s">
        <v>87</v>
      </c>
      <c r="C15" s="59">
        <f aca="true" t="shared" si="0" ref="C15:C40">IF(A15="","",VLOOKUP(A15,生徒,3))</f>
      </c>
      <c r="D15" s="60">
        <f aca="true" t="shared" si="1" ref="D15:D40">IF(A15="","",VLOOKUP(A15,生徒,4))</f>
      </c>
      <c r="E15" s="50">
        <f aca="true" t="shared" si="2" ref="E15:E40">IF($A15="","",VLOOKUP($A15,生徒,5))</f>
      </c>
      <c r="F15" s="51">
        <f aca="true" t="shared" si="3" ref="F15:F40">IF($A15="","",VLOOKUP($A15,生徒,6))</f>
      </c>
      <c r="G15" s="38">
        <f aca="true" t="shared" si="4" ref="G15:G40">IF(A15="","",VLOOKUP(A15,生徒,11))</f>
      </c>
      <c r="H15" s="39">
        <f aca="true" t="shared" si="5" ref="H15:H40">IF(A15="","",VLOOKUP(A15,生徒,8))</f>
      </c>
      <c r="I15" s="40">
        <f aca="true" t="shared" si="6" ref="I15:I40">IF(A15="","",VLOOKUP(A15,生徒,2))</f>
      </c>
      <c r="J15" s="84"/>
      <c r="K15" s="133"/>
      <c r="M15" s="28" t="s">
        <v>70</v>
      </c>
    </row>
    <row r="16" spans="1:13" ht="24" customHeight="1">
      <c r="A16" s="12"/>
      <c r="B16" s="127"/>
      <c r="C16" s="59">
        <f t="shared" si="0"/>
      </c>
      <c r="D16" s="60">
        <f t="shared" si="1"/>
      </c>
      <c r="E16" s="50">
        <f t="shared" si="2"/>
      </c>
      <c r="F16" s="51">
        <f t="shared" si="3"/>
      </c>
      <c r="G16" s="38">
        <f t="shared" si="4"/>
      </c>
      <c r="H16" s="39">
        <f t="shared" si="5"/>
      </c>
      <c r="I16" s="40">
        <f t="shared" si="6"/>
      </c>
      <c r="J16" s="84"/>
      <c r="K16" s="134"/>
      <c r="M16" s="14" t="s">
        <v>71</v>
      </c>
    </row>
    <row r="17" spans="1:11" ht="24" customHeight="1">
      <c r="A17" s="12"/>
      <c r="B17" s="127" t="s">
        <v>72</v>
      </c>
      <c r="C17" s="59">
        <f t="shared" si="0"/>
      </c>
      <c r="D17" s="60">
        <f t="shared" si="1"/>
      </c>
      <c r="E17" s="50">
        <f t="shared" si="2"/>
      </c>
      <c r="F17" s="51">
        <f t="shared" si="3"/>
      </c>
      <c r="G17" s="38">
        <f t="shared" si="4"/>
      </c>
      <c r="H17" s="39">
        <f t="shared" si="5"/>
      </c>
      <c r="I17" s="40">
        <f t="shared" si="6"/>
      </c>
      <c r="J17" s="84"/>
      <c r="K17" s="133"/>
    </row>
    <row r="18" spans="1:11" ht="24" customHeight="1">
      <c r="A18" s="12"/>
      <c r="B18" s="127"/>
      <c r="C18" s="59">
        <f t="shared" si="0"/>
      </c>
      <c r="D18" s="60">
        <f t="shared" si="1"/>
      </c>
      <c r="E18" s="50">
        <f t="shared" si="2"/>
      </c>
      <c r="F18" s="51">
        <f t="shared" si="3"/>
      </c>
      <c r="G18" s="38">
        <f t="shared" si="4"/>
      </c>
      <c r="H18" s="39">
        <f t="shared" si="5"/>
      </c>
      <c r="I18" s="40">
        <f t="shared" si="6"/>
      </c>
      <c r="J18" s="84"/>
      <c r="K18" s="134"/>
    </row>
    <row r="19" spans="1:11" ht="24" customHeight="1">
      <c r="A19" s="12"/>
      <c r="B19" s="127" t="s">
        <v>88</v>
      </c>
      <c r="C19" s="59">
        <f t="shared" si="0"/>
      </c>
      <c r="D19" s="60">
        <f t="shared" si="1"/>
      </c>
      <c r="E19" s="50">
        <f t="shared" si="2"/>
      </c>
      <c r="F19" s="51">
        <f t="shared" si="3"/>
      </c>
      <c r="G19" s="38">
        <f t="shared" si="4"/>
      </c>
      <c r="H19" s="39">
        <f t="shared" si="5"/>
      </c>
      <c r="I19" s="40">
        <f t="shared" si="6"/>
      </c>
      <c r="J19" s="84"/>
      <c r="K19" s="133"/>
    </row>
    <row r="20" spans="1:11" ht="24" customHeight="1">
      <c r="A20" s="12"/>
      <c r="B20" s="127"/>
      <c r="C20" s="59">
        <f t="shared" si="0"/>
      </c>
      <c r="D20" s="60">
        <f t="shared" si="1"/>
      </c>
      <c r="E20" s="50">
        <f t="shared" si="2"/>
      </c>
      <c r="F20" s="51">
        <f t="shared" si="3"/>
      </c>
      <c r="G20" s="38">
        <f t="shared" si="4"/>
      </c>
      <c r="H20" s="39">
        <f t="shared" si="5"/>
      </c>
      <c r="I20" s="40">
        <f t="shared" si="6"/>
      </c>
      <c r="J20" s="84"/>
      <c r="K20" s="134"/>
    </row>
    <row r="21" spans="1:11" ht="24" customHeight="1">
      <c r="A21" s="12"/>
      <c r="B21" s="127" t="s">
        <v>89</v>
      </c>
      <c r="C21" s="59">
        <f t="shared" si="0"/>
      </c>
      <c r="D21" s="60">
        <f t="shared" si="1"/>
      </c>
      <c r="E21" s="50">
        <f t="shared" si="2"/>
      </c>
      <c r="F21" s="51">
        <f t="shared" si="3"/>
      </c>
      <c r="G21" s="38">
        <f t="shared" si="4"/>
      </c>
      <c r="H21" s="39">
        <f t="shared" si="5"/>
      </c>
      <c r="I21" s="40">
        <f t="shared" si="6"/>
      </c>
      <c r="J21" s="84"/>
      <c r="K21" s="133"/>
    </row>
    <row r="22" spans="1:11" ht="24" customHeight="1">
      <c r="A22" s="12"/>
      <c r="B22" s="127"/>
      <c r="C22" s="59">
        <f t="shared" si="0"/>
      </c>
      <c r="D22" s="60">
        <f t="shared" si="1"/>
      </c>
      <c r="E22" s="50">
        <f t="shared" si="2"/>
      </c>
      <c r="F22" s="51">
        <f t="shared" si="3"/>
      </c>
      <c r="G22" s="38">
        <f t="shared" si="4"/>
      </c>
      <c r="H22" s="39">
        <f t="shared" si="5"/>
      </c>
      <c r="I22" s="40">
        <f t="shared" si="6"/>
      </c>
      <c r="J22" s="84"/>
      <c r="K22" s="134"/>
    </row>
    <row r="23" spans="1:11" ht="24" customHeight="1">
      <c r="A23" s="12"/>
      <c r="B23" s="127" t="s">
        <v>90</v>
      </c>
      <c r="C23" s="59">
        <f t="shared" si="0"/>
      </c>
      <c r="D23" s="60">
        <f t="shared" si="1"/>
      </c>
      <c r="E23" s="50">
        <f t="shared" si="2"/>
      </c>
      <c r="F23" s="51">
        <f t="shared" si="3"/>
      </c>
      <c r="G23" s="38">
        <f t="shared" si="4"/>
      </c>
      <c r="H23" s="39">
        <f t="shared" si="5"/>
      </c>
      <c r="I23" s="40">
        <f t="shared" si="6"/>
      </c>
      <c r="J23" s="84"/>
      <c r="K23" s="133"/>
    </row>
    <row r="24" spans="1:11" ht="24" customHeight="1">
      <c r="A24" s="12"/>
      <c r="B24" s="127"/>
      <c r="C24" s="59">
        <f t="shared" si="0"/>
      </c>
      <c r="D24" s="60">
        <f t="shared" si="1"/>
      </c>
      <c r="E24" s="50">
        <f t="shared" si="2"/>
      </c>
      <c r="F24" s="51">
        <f t="shared" si="3"/>
      </c>
      <c r="G24" s="38">
        <f t="shared" si="4"/>
      </c>
      <c r="H24" s="39">
        <f t="shared" si="5"/>
      </c>
      <c r="I24" s="40">
        <f t="shared" si="6"/>
      </c>
      <c r="J24" s="84"/>
      <c r="K24" s="134"/>
    </row>
    <row r="25" spans="1:11" ht="24" customHeight="1">
      <c r="A25" s="12"/>
      <c r="B25" s="127" t="s">
        <v>91</v>
      </c>
      <c r="C25" s="59">
        <f t="shared" si="0"/>
      </c>
      <c r="D25" s="60">
        <f t="shared" si="1"/>
      </c>
      <c r="E25" s="50">
        <f t="shared" si="2"/>
      </c>
      <c r="F25" s="51">
        <f t="shared" si="3"/>
      </c>
      <c r="G25" s="38">
        <f t="shared" si="4"/>
      </c>
      <c r="H25" s="39">
        <f t="shared" si="5"/>
      </c>
      <c r="I25" s="40">
        <f t="shared" si="6"/>
      </c>
      <c r="J25" s="84"/>
      <c r="K25" s="133"/>
    </row>
    <row r="26" spans="1:11" ht="24" customHeight="1">
      <c r="A26" s="12"/>
      <c r="B26" s="127"/>
      <c r="C26" s="59">
        <f t="shared" si="0"/>
      </c>
      <c r="D26" s="60">
        <f t="shared" si="1"/>
      </c>
      <c r="E26" s="50">
        <f t="shared" si="2"/>
      </c>
      <c r="F26" s="51">
        <f t="shared" si="3"/>
      </c>
      <c r="G26" s="38">
        <f t="shared" si="4"/>
      </c>
      <c r="H26" s="39">
        <f t="shared" si="5"/>
      </c>
      <c r="I26" s="40">
        <f t="shared" si="6"/>
      </c>
      <c r="J26" s="84"/>
      <c r="K26" s="134"/>
    </row>
    <row r="27" spans="1:11" ht="24" customHeight="1">
      <c r="A27" s="12"/>
      <c r="B27" s="127" t="s">
        <v>92</v>
      </c>
      <c r="C27" s="59">
        <f t="shared" si="0"/>
      </c>
      <c r="D27" s="60">
        <f t="shared" si="1"/>
      </c>
      <c r="E27" s="50">
        <f t="shared" si="2"/>
      </c>
      <c r="F27" s="51">
        <f t="shared" si="3"/>
      </c>
      <c r="G27" s="38">
        <f t="shared" si="4"/>
      </c>
      <c r="H27" s="39">
        <f t="shared" si="5"/>
      </c>
      <c r="I27" s="40">
        <f t="shared" si="6"/>
      </c>
      <c r="J27" s="84"/>
      <c r="K27" s="133"/>
    </row>
    <row r="28" spans="1:11" ht="24" customHeight="1">
      <c r="A28" s="12"/>
      <c r="B28" s="127"/>
      <c r="C28" s="59">
        <f t="shared" si="0"/>
      </c>
      <c r="D28" s="60">
        <f t="shared" si="1"/>
      </c>
      <c r="E28" s="50">
        <f t="shared" si="2"/>
      </c>
      <c r="F28" s="51">
        <f t="shared" si="3"/>
      </c>
      <c r="G28" s="38">
        <f t="shared" si="4"/>
      </c>
      <c r="H28" s="39">
        <f t="shared" si="5"/>
      </c>
      <c r="I28" s="40">
        <f t="shared" si="6"/>
      </c>
      <c r="J28" s="84"/>
      <c r="K28" s="134"/>
    </row>
    <row r="29" spans="1:11" ht="24" customHeight="1">
      <c r="A29" s="12"/>
      <c r="B29" s="127" t="s">
        <v>93</v>
      </c>
      <c r="C29" s="59">
        <f t="shared" si="0"/>
      </c>
      <c r="D29" s="60">
        <f t="shared" si="1"/>
      </c>
      <c r="E29" s="50">
        <f t="shared" si="2"/>
      </c>
      <c r="F29" s="51">
        <f t="shared" si="3"/>
      </c>
      <c r="G29" s="38">
        <f t="shared" si="4"/>
      </c>
      <c r="H29" s="39">
        <f t="shared" si="5"/>
      </c>
      <c r="I29" s="40">
        <f t="shared" si="6"/>
      </c>
      <c r="J29" s="84"/>
      <c r="K29" s="133"/>
    </row>
    <row r="30" spans="1:11" ht="24" customHeight="1">
      <c r="A30" s="12"/>
      <c r="B30" s="127"/>
      <c r="C30" s="59">
        <f t="shared" si="0"/>
      </c>
      <c r="D30" s="60">
        <f t="shared" si="1"/>
      </c>
      <c r="E30" s="50">
        <f t="shared" si="2"/>
      </c>
      <c r="F30" s="51">
        <f t="shared" si="3"/>
      </c>
      <c r="G30" s="38">
        <f t="shared" si="4"/>
      </c>
      <c r="H30" s="39">
        <f t="shared" si="5"/>
      </c>
      <c r="I30" s="40">
        <f t="shared" si="6"/>
      </c>
      <c r="J30" s="84"/>
      <c r="K30" s="134"/>
    </row>
    <row r="31" spans="1:11" ht="24" customHeight="1">
      <c r="A31" s="12"/>
      <c r="B31" s="127" t="s">
        <v>94</v>
      </c>
      <c r="C31" s="59">
        <f t="shared" si="0"/>
      </c>
      <c r="D31" s="60">
        <f t="shared" si="1"/>
      </c>
      <c r="E31" s="50">
        <f t="shared" si="2"/>
      </c>
      <c r="F31" s="51">
        <f t="shared" si="3"/>
      </c>
      <c r="G31" s="38">
        <f t="shared" si="4"/>
      </c>
      <c r="H31" s="39">
        <f t="shared" si="5"/>
      </c>
      <c r="I31" s="40">
        <f t="shared" si="6"/>
      </c>
      <c r="J31" s="84"/>
      <c r="K31" s="133"/>
    </row>
    <row r="32" spans="1:11" ht="24" customHeight="1">
      <c r="A32" s="12"/>
      <c r="B32" s="127"/>
      <c r="C32" s="59">
        <f t="shared" si="0"/>
      </c>
      <c r="D32" s="60">
        <f t="shared" si="1"/>
      </c>
      <c r="E32" s="50">
        <f t="shared" si="2"/>
      </c>
      <c r="F32" s="51">
        <f t="shared" si="3"/>
      </c>
      <c r="G32" s="38">
        <f t="shared" si="4"/>
      </c>
      <c r="H32" s="39">
        <f t="shared" si="5"/>
      </c>
      <c r="I32" s="40">
        <f t="shared" si="6"/>
      </c>
      <c r="J32" s="84"/>
      <c r="K32" s="134"/>
    </row>
    <row r="33" spans="1:11" ht="24" customHeight="1">
      <c r="A33" s="12"/>
      <c r="B33" s="127" t="s">
        <v>95</v>
      </c>
      <c r="C33" s="59">
        <f t="shared" si="0"/>
      </c>
      <c r="D33" s="60">
        <f t="shared" si="1"/>
      </c>
      <c r="E33" s="50">
        <f t="shared" si="2"/>
      </c>
      <c r="F33" s="51">
        <f t="shared" si="3"/>
      </c>
      <c r="G33" s="38">
        <f t="shared" si="4"/>
      </c>
      <c r="H33" s="39">
        <f t="shared" si="5"/>
      </c>
      <c r="I33" s="40">
        <f t="shared" si="6"/>
      </c>
      <c r="J33" s="84"/>
      <c r="K33" s="133"/>
    </row>
    <row r="34" spans="1:11" ht="24" customHeight="1">
      <c r="A34" s="12"/>
      <c r="B34" s="127"/>
      <c r="C34" s="59">
        <f t="shared" si="0"/>
      </c>
      <c r="D34" s="60">
        <f t="shared" si="1"/>
      </c>
      <c r="E34" s="50">
        <f t="shared" si="2"/>
      </c>
      <c r="F34" s="51">
        <f t="shared" si="3"/>
      </c>
      <c r="G34" s="38">
        <f t="shared" si="4"/>
      </c>
      <c r="H34" s="39">
        <f t="shared" si="5"/>
      </c>
      <c r="I34" s="40">
        <f t="shared" si="6"/>
      </c>
      <c r="J34" s="84"/>
      <c r="K34" s="134"/>
    </row>
    <row r="35" spans="1:11" ht="24" customHeight="1">
      <c r="A35" s="12"/>
      <c r="B35" s="136" t="s">
        <v>82</v>
      </c>
      <c r="C35" s="59">
        <f t="shared" si="0"/>
      </c>
      <c r="D35" s="60">
        <f t="shared" si="1"/>
      </c>
      <c r="E35" s="50">
        <f t="shared" si="2"/>
      </c>
      <c r="F35" s="51">
        <f t="shared" si="3"/>
      </c>
      <c r="G35" s="38">
        <f t="shared" si="4"/>
      </c>
      <c r="H35" s="39">
        <f t="shared" si="5"/>
      </c>
      <c r="I35" s="40">
        <f t="shared" si="6"/>
      </c>
      <c r="J35" s="84"/>
      <c r="K35" s="133"/>
    </row>
    <row r="36" spans="1:11" ht="24" customHeight="1">
      <c r="A36" s="12"/>
      <c r="B36" s="136"/>
      <c r="C36" s="59">
        <f t="shared" si="0"/>
      </c>
      <c r="D36" s="60">
        <f t="shared" si="1"/>
      </c>
      <c r="E36" s="50">
        <f t="shared" si="2"/>
      </c>
      <c r="F36" s="51">
        <f t="shared" si="3"/>
      </c>
      <c r="G36" s="38">
        <f t="shared" si="4"/>
      </c>
      <c r="H36" s="39">
        <f t="shared" si="5"/>
      </c>
      <c r="I36" s="40">
        <f t="shared" si="6"/>
      </c>
      <c r="J36" s="84"/>
      <c r="K36" s="134"/>
    </row>
    <row r="37" spans="1:11" ht="24" customHeight="1">
      <c r="A37" s="12"/>
      <c r="B37" s="136" t="s">
        <v>82</v>
      </c>
      <c r="C37" s="59">
        <f t="shared" si="0"/>
      </c>
      <c r="D37" s="60">
        <f t="shared" si="1"/>
      </c>
      <c r="E37" s="50">
        <f t="shared" si="2"/>
      </c>
      <c r="F37" s="51">
        <f t="shared" si="3"/>
      </c>
      <c r="G37" s="38">
        <f t="shared" si="4"/>
      </c>
      <c r="H37" s="39">
        <f t="shared" si="5"/>
      </c>
      <c r="I37" s="40">
        <f t="shared" si="6"/>
      </c>
      <c r="J37" s="84"/>
      <c r="K37" s="133"/>
    </row>
    <row r="38" spans="1:11" ht="24" customHeight="1">
      <c r="A38" s="12"/>
      <c r="B38" s="136"/>
      <c r="C38" s="59">
        <f t="shared" si="0"/>
      </c>
      <c r="D38" s="60">
        <f t="shared" si="1"/>
      </c>
      <c r="E38" s="50">
        <f t="shared" si="2"/>
      </c>
      <c r="F38" s="51">
        <f t="shared" si="3"/>
      </c>
      <c r="G38" s="38">
        <f t="shared" si="4"/>
      </c>
      <c r="H38" s="39">
        <f t="shared" si="5"/>
      </c>
      <c r="I38" s="40">
        <f t="shared" si="6"/>
      </c>
      <c r="J38" s="84"/>
      <c r="K38" s="134"/>
    </row>
    <row r="39" spans="1:11" ht="24" customHeight="1">
      <c r="A39" s="12"/>
      <c r="B39" s="136" t="s">
        <v>82</v>
      </c>
      <c r="C39" s="59">
        <f t="shared" si="0"/>
      </c>
      <c r="D39" s="60">
        <f t="shared" si="1"/>
      </c>
      <c r="E39" s="50">
        <f t="shared" si="2"/>
      </c>
      <c r="F39" s="51">
        <f t="shared" si="3"/>
      </c>
      <c r="G39" s="38">
        <f t="shared" si="4"/>
      </c>
      <c r="H39" s="39">
        <f t="shared" si="5"/>
      </c>
      <c r="I39" s="40">
        <f t="shared" si="6"/>
      </c>
      <c r="J39" s="84"/>
      <c r="K39" s="133"/>
    </row>
    <row r="40" spans="1:11" ht="24" customHeight="1" thickBot="1">
      <c r="A40" s="12"/>
      <c r="B40" s="137"/>
      <c r="C40" s="61">
        <f t="shared" si="0"/>
      </c>
      <c r="D40" s="62">
        <f t="shared" si="1"/>
      </c>
      <c r="E40" s="52">
        <f t="shared" si="2"/>
      </c>
      <c r="F40" s="53">
        <f t="shared" si="3"/>
      </c>
      <c r="G40" s="41">
        <f t="shared" si="4"/>
      </c>
      <c r="H40" s="42">
        <f t="shared" si="5"/>
      </c>
      <c r="I40" s="43">
        <f t="shared" si="6"/>
      </c>
      <c r="J40" s="85"/>
      <c r="K40" s="138"/>
    </row>
    <row r="41" spans="1:11" ht="31.5" customHeight="1">
      <c r="A41" s="58"/>
      <c r="B41" s="54"/>
      <c r="C41" s="128" t="s">
        <v>111</v>
      </c>
      <c r="D41" s="128"/>
      <c r="E41" s="128"/>
      <c r="F41" s="128"/>
      <c r="G41" s="55"/>
      <c r="H41" s="56"/>
      <c r="I41" s="57"/>
      <c r="J41" s="57"/>
      <c r="K41" s="55"/>
    </row>
    <row r="42" spans="2:11" ht="18" customHeight="1">
      <c r="B42" s="31"/>
      <c r="C42" s="126" t="s">
        <v>70</v>
      </c>
      <c r="D42" s="126"/>
      <c r="E42" s="126"/>
      <c r="F42" s="44"/>
      <c r="G42" s="28"/>
      <c r="H42" s="99">
        <f ca="1">TODAY()</f>
        <v>43579</v>
      </c>
      <c r="I42" s="99"/>
      <c r="J42" s="30"/>
      <c r="K42" s="30"/>
    </row>
    <row r="43" spans="2:11" ht="18" customHeight="1">
      <c r="B43" s="97" t="str">
        <f>IF('基本設定'!G11="","基本設定のシートで学校名・学校長名を入力してください。","学校名・学校長名　［　"&amp;'基本設定'!G11&amp;"　校長　"&amp;'基本設定'!G14&amp;"　］　印　")</f>
        <v>基本設定のシートで学校名・学校長名を入力してください。</v>
      </c>
      <c r="C43" s="97"/>
      <c r="D43" s="97"/>
      <c r="E43" s="97"/>
      <c r="F43" s="97"/>
      <c r="G43" s="97"/>
      <c r="H43" s="97"/>
      <c r="I43" s="97"/>
      <c r="J43" s="97"/>
      <c r="K43" s="97"/>
    </row>
    <row r="44" spans="2:11" ht="18" customHeight="1">
      <c r="B44" s="97" t="str">
        <f>IF('基本設定'!G20="","基本設定のシートで引率責任者氏名を入力してください。　　","引率責任者氏名　［　"&amp;'基本設定'!G20&amp;"　］　　　")</f>
        <v>基本設定のシートで引率責任者氏名を入力してください。　　</v>
      </c>
      <c r="C44" s="97"/>
      <c r="D44" s="97"/>
      <c r="E44" s="97"/>
      <c r="F44" s="97"/>
      <c r="G44" s="97"/>
      <c r="H44" s="97"/>
      <c r="I44" s="97"/>
      <c r="J44" s="97"/>
      <c r="K44" s="97"/>
    </row>
    <row r="45" spans="2:11" ht="18" customHeight="1">
      <c r="B45" s="132" t="str">
        <f>IF('基本設定'!G23="","基本設定のシートで申込み責任者氏名を入力してください。　　","申込み責任者氏名　［　"&amp;'基本設定'!G23&amp;"　］　印　")</f>
        <v>基本設定のシートで申込み責任者氏名を入力してください。　　</v>
      </c>
      <c r="C45" s="132"/>
      <c r="D45" s="132"/>
      <c r="E45" s="132"/>
      <c r="F45" s="132"/>
      <c r="G45" s="132"/>
      <c r="H45" s="132"/>
      <c r="I45" s="132"/>
      <c r="J45" s="132"/>
      <c r="K45" s="132"/>
    </row>
    <row r="46" spans="1:11" s="92" customFormat="1" ht="18" customHeight="1">
      <c r="A46" s="89"/>
      <c r="B46" s="90" t="s">
        <v>96</v>
      </c>
      <c r="C46" s="91"/>
      <c r="D46" s="91"/>
      <c r="E46" s="91"/>
      <c r="F46" s="91"/>
      <c r="G46" s="91"/>
      <c r="H46" s="91"/>
      <c r="I46" s="91"/>
      <c r="J46" s="89"/>
      <c r="K46" s="89"/>
    </row>
    <row r="47" spans="1:11" ht="13.5">
      <c r="A47" s="14"/>
      <c r="B47" s="32" t="s">
        <v>97</v>
      </c>
      <c r="C47" s="25"/>
      <c r="D47" s="25"/>
      <c r="E47" s="25"/>
      <c r="F47" s="25"/>
      <c r="G47" s="25"/>
      <c r="H47" s="25"/>
      <c r="J47" s="14"/>
      <c r="K47" s="14"/>
    </row>
    <row r="48" spans="1:11" ht="13.5">
      <c r="A48" s="14"/>
      <c r="B48" s="32" t="s">
        <v>98</v>
      </c>
      <c r="C48" s="25"/>
      <c r="D48" s="25"/>
      <c r="E48" s="25"/>
      <c r="F48" s="25"/>
      <c r="G48" s="25"/>
      <c r="H48" s="25"/>
      <c r="J48" s="14"/>
      <c r="K48" s="14"/>
    </row>
    <row r="49" spans="1:11" s="64" customFormat="1" ht="13.5">
      <c r="A49" s="88"/>
      <c r="B49" s="86" t="s">
        <v>99</v>
      </c>
      <c r="C49" s="87"/>
      <c r="D49" s="87"/>
      <c r="E49" s="87"/>
      <c r="F49" s="87"/>
      <c r="G49" s="87"/>
      <c r="H49" s="87"/>
      <c r="I49" s="87"/>
      <c r="J49" s="87"/>
      <c r="K49" s="87"/>
    </row>
    <row r="50" spans="1:11" s="64" customFormat="1" ht="13.5">
      <c r="A50" s="88"/>
      <c r="B50" s="86"/>
      <c r="C50" s="87"/>
      <c r="D50" s="87"/>
      <c r="E50" s="87"/>
      <c r="F50" s="87"/>
      <c r="G50" s="87"/>
      <c r="H50" s="87"/>
      <c r="I50" s="87"/>
      <c r="J50" s="87"/>
      <c r="K50" s="87"/>
    </row>
    <row r="51" spans="2:11" ht="24" customHeight="1">
      <c r="B51" s="129" t="str">
        <f>B10</f>
        <v>令和元年度  宮城県高等学校ソフトテニス新人大会　地区予選会　兼　地区新人大会ソフトテニス競技</v>
      </c>
      <c r="C51" s="129"/>
      <c r="D51" s="129"/>
      <c r="E51" s="129"/>
      <c r="F51" s="129"/>
      <c r="G51" s="129"/>
      <c r="H51" s="129"/>
      <c r="I51" s="129"/>
      <c r="J51" s="129"/>
      <c r="K51" s="129"/>
    </row>
    <row r="52" spans="1:11" s="64" customFormat="1" ht="24" customHeight="1" thickBot="1">
      <c r="A52" s="88"/>
      <c r="B52" s="135" t="s">
        <v>78</v>
      </c>
      <c r="C52" s="135"/>
      <c r="D52" s="135"/>
      <c r="E52" s="135"/>
      <c r="F52" s="135"/>
      <c r="G52" s="135"/>
      <c r="H52" s="135"/>
      <c r="I52" s="135"/>
      <c r="J52" s="135"/>
      <c r="K52" s="135"/>
    </row>
    <row r="53" spans="2:11" ht="24" customHeight="1" thickBot="1">
      <c r="B53" s="23"/>
      <c r="C53" s="24">
        <f>'基本設定'!$G$29</f>
        <v>0</v>
      </c>
      <c r="D53" s="23"/>
      <c r="E53" s="23"/>
      <c r="F53" s="23"/>
      <c r="G53" s="23"/>
      <c r="H53" s="23"/>
      <c r="K53" s="46"/>
    </row>
    <row r="54" spans="2:11" ht="24" customHeight="1" thickBot="1">
      <c r="B54" s="130" t="str">
        <f>IF('基本設定'!G11="","基本設定のシートで学校名を入力してください。","学校名　［　"&amp;'基本設定'!G11&amp;"　］")</f>
        <v>基本設定のシートで学校名を入力してください。</v>
      </c>
      <c r="C54" s="130"/>
      <c r="D54" s="130"/>
      <c r="E54" s="130"/>
      <c r="F54" s="130"/>
      <c r="G54" s="130"/>
      <c r="H54" s="130"/>
      <c r="I54" s="130"/>
      <c r="J54" s="130"/>
      <c r="K54" s="130"/>
    </row>
    <row r="55" spans="2:11" ht="24" customHeight="1">
      <c r="B55" s="35" t="s">
        <v>81</v>
      </c>
      <c r="C55" s="131" t="s">
        <v>85</v>
      </c>
      <c r="D55" s="131"/>
      <c r="E55" s="131" t="s">
        <v>86</v>
      </c>
      <c r="F55" s="131"/>
      <c r="G55" s="36" t="s">
        <v>65</v>
      </c>
      <c r="H55" s="36" t="s">
        <v>66</v>
      </c>
      <c r="I55" s="37" t="s">
        <v>67</v>
      </c>
      <c r="J55" s="47" t="s">
        <v>79</v>
      </c>
      <c r="K55" s="48" t="s">
        <v>80</v>
      </c>
    </row>
    <row r="56" spans="1:11" ht="24" customHeight="1">
      <c r="A56" s="12"/>
      <c r="B56" s="127"/>
      <c r="C56" s="59">
        <f aca="true" t="shared" si="7" ref="C56:C81">IF(A56="","",VLOOKUP(A56,生徒,3))</f>
      </c>
      <c r="D56" s="60">
        <f aca="true" t="shared" si="8" ref="D56:D81">IF(A56="","",VLOOKUP(A56,生徒,4))</f>
      </c>
      <c r="E56" s="50">
        <f aca="true" t="shared" si="9" ref="E56:E81">IF($A56="","",VLOOKUP($A56,生徒,5))</f>
      </c>
      <c r="F56" s="51">
        <f aca="true" t="shared" si="10" ref="F56:F81">IF($A56="","",VLOOKUP($A56,生徒,6))</f>
      </c>
      <c r="G56" s="38">
        <f aca="true" t="shared" si="11" ref="G56:G81">IF(A56="","",VLOOKUP(A56,生徒,11))</f>
      </c>
      <c r="H56" s="39">
        <f aca="true" t="shared" si="12" ref="H56:H81">IF(A56="","",VLOOKUP(A56,生徒,8))</f>
      </c>
      <c r="I56" s="40">
        <f aca="true" t="shared" si="13" ref="I56:I81">IF(A56="","",VLOOKUP(A56,生徒,2))</f>
      </c>
      <c r="J56" s="84"/>
      <c r="K56" s="133"/>
    </row>
    <row r="57" spans="1:11" ht="24" customHeight="1">
      <c r="A57" s="12"/>
      <c r="B57" s="127"/>
      <c r="C57" s="59">
        <f t="shared" si="7"/>
      </c>
      <c r="D57" s="60">
        <f t="shared" si="8"/>
      </c>
      <c r="E57" s="50">
        <f t="shared" si="9"/>
      </c>
      <c r="F57" s="51">
        <f t="shared" si="10"/>
      </c>
      <c r="G57" s="38">
        <f t="shared" si="11"/>
      </c>
      <c r="H57" s="39">
        <f t="shared" si="12"/>
      </c>
      <c r="I57" s="40">
        <f t="shared" si="13"/>
      </c>
      <c r="J57" s="84"/>
      <c r="K57" s="134"/>
    </row>
    <row r="58" spans="1:11" ht="24" customHeight="1">
      <c r="A58" s="12"/>
      <c r="B58" s="127"/>
      <c r="C58" s="59">
        <f t="shared" si="7"/>
      </c>
      <c r="D58" s="60">
        <f t="shared" si="8"/>
      </c>
      <c r="E58" s="50">
        <f t="shared" si="9"/>
      </c>
      <c r="F58" s="51">
        <f t="shared" si="10"/>
      </c>
      <c r="G58" s="38">
        <f t="shared" si="11"/>
      </c>
      <c r="H58" s="39">
        <f t="shared" si="12"/>
      </c>
      <c r="I58" s="40">
        <f t="shared" si="13"/>
      </c>
      <c r="J58" s="84"/>
      <c r="K58" s="133"/>
    </row>
    <row r="59" spans="1:11" ht="24" customHeight="1">
      <c r="A59" s="12"/>
      <c r="B59" s="127"/>
      <c r="C59" s="59">
        <f t="shared" si="7"/>
      </c>
      <c r="D59" s="60">
        <f t="shared" si="8"/>
      </c>
      <c r="E59" s="50">
        <f t="shared" si="9"/>
      </c>
      <c r="F59" s="51">
        <f t="shared" si="10"/>
      </c>
      <c r="G59" s="38">
        <f t="shared" si="11"/>
      </c>
      <c r="H59" s="39">
        <f t="shared" si="12"/>
      </c>
      <c r="I59" s="40">
        <f t="shared" si="13"/>
      </c>
      <c r="J59" s="84"/>
      <c r="K59" s="134"/>
    </row>
    <row r="60" spans="1:11" ht="24" customHeight="1">
      <c r="A60" s="12"/>
      <c r="B60" s="127"/>
      <c r="C60" s="59">
        <f t="shared" si="7"/>
      </c>
      <c r="D60" s="60">
        <f t="shared" si="8"/>
      </c>
      <c r="E60" s="50">
        <f t="shared" si="9"/>
      </c>
      <c r="F60" s="51">
        <f t="shared" si="10"/>
      </c>
      <c r="G60" s="38">
        <f t="shared" si="11"/>
      </c>
      <c r="H60" s="39">
        <f t="shared" si="12"/>
      </c>
      <c r="I60" s="40">
        <f t="shared" si="13"/>
      </c>
      <c r="J60" s="84"/>
      <c r="K60" s="133"/>
    </row>
    <row r="61" spans="1:11" ht="24" customHeight="1">
      <c r="A61" s="12"/>
      <c r="B61" s="127"/>
      <c r="C61" s="59">
        <f t="shared" si="7"/>
      </c>
      <c r="D61" s="60">
        <f t="shared" si="8"/>
      </c>
      <c r="E61" s="50">
        <f t="shared" si="9"/>
      </c>
      <c r="F61" s="51">
        <f t="shared" si="10"/>
      </c>
      <c r="G61" s="38">
        <f t="shared" si="11"/>
      </c>
      <c r="H61" s="39">
        <f t="shared" si="12"/>
      </c>
      <c r="I61" s="40">
        <f t="shared" si="13"/>
      </c>
      <c r="J61" s="84"/>
      <c r="K61" s="134"/>
    </row>
    <row r="62" spans="1:11" ht="24" customHeight="1">
      <c r="A62" s="12"/>
      <c r="B62" s="127"/>
      <c r="C62" s="59">
        <f t="shared" si="7"/>
      </c>
      <c r="D62" s="60">
        <f t="shared" si="8"/>
      </c>
      <c r="E62" s="50">
        <f t="shared" si="9"/>
      </c>
      <c r="F62" s="51">
        <f t="shared" si="10"/>
      </c>
      <c r="G62" s="38">
        <f t="shared" si="11"/>
      </c>
      <c r="H62" s="39">
        <f t="shared" si="12"/>
      </c>
      <c r="I62" s="40">
        <f t="shared" si="13"/>
      </c>
      <c r="J62" s="84"/>
      <c r="K62" s="133"/>
    </row>
    <row r="63" spans="1:11" ht="24" customHeight="1">
      <c r="A63" s="12"/>
      <c r="B63" s="127"/>
      <c r="C63" s="59">
        <f t="shared" si="7"/>
      </c>
      <c r="D63" s="60">
        <f t="shared" si="8"/>
      </c>
      <c r="E63" s="50">
        <f t="shared" si="9"/>
      </c>
      <c r="F63" s="51">
        <f t="shared" si="10"/>
      </c>
      <c r="G63" s="38">
        <f t="shared" si="11"/>
      </c>
      <c r="H63" s="39">
        <f t="shared" si="12"/>
      </c>
      <c r="I63" s="40">
        <f t="shared" si="13"/>
      </c>
      <c r="J63" s="84"/>
      <c r="K63" s="134"/>
    </row>
    <row r="64" spans="1:11" ht="24" customHeight="1">
      <c r="A64" s="12"/>
      <c r="B64" s="127"/>
      <c r="C64" s="59">
        <f t="shared" si="7"/>
      </c>
      <c r="D64" s="60">
        <f t="shared" si="8"/>
      </c>
      <c r="E64" s="50">
        <f t="shared" si="9"/>
      </c>
      <c r="F64" s="51">
        <f t="shared" si="10"/>
      </c>
      <c r="G64" s="38">
        <f t="shared" si="11"/>
      </c>
      <c r="H64" s="39">
        <f t="shared" si="12"/>
      </c>
      <c r="I64" s="40">
        <f t="shared" si="13"/>
      </c>
      <c r="J64" s="84"/>
      <c r="K64" s="133"/>
    </row>
    <row r="65" spans="1:11" ht="24" customHeight="1">
      <c r="A65" s="12"/>
      <c r="B65" s="127"/>
      <c r="C65" s="59">
        <f t="shared" si="7"/>
      </c>
      <c r="D65" s="60">
        <f t="shared" si="8"/>
      </c>
      <c r="E65" s="50">
        <f t="shared" si="9"/>
      </c>
      <c r="F65" s="51">
        <f t="shared" si="10"/>
      </c>
      <c r="G65" s="38">
        <f t="shared" si="11"/>
      </c>
      <c r="H65" s="39">
        <f t="shared" si="12"/>
      </c>
      <c r="I65" s="40">
        <f t="shared" si="13"/>
      </c>
      <c r="J65" s="84"/>
      <c r="K65" s="134"/>
    </row>
    <row r="66" spans="1:11" ht="24" customHeight="1">
      <c r="A66" s="12"/>
      <c r="B66" s="127"/>
      <c r="C66" s="59">
        <f t="shared" si="7"/>
      </c>
      <c r="D66" s="60">
        <f t="shared" si="8"/>
      </c>
      <c r="E66" s="50">
        <f t="shared" si="9"/>
      </c>
      <c r="F66" s="51">
        <f t="shared" si="10"/>
      </c>
      <c r="G66" s="38">
        <f t="shared" si="11"/>
      </c>
      <c r="H66" s="39">
        <f t="shared" si="12"/>
      </c>
      <c r="I66" s="40">
        <f t="shared" si="13"/>
      </c>
      <c r="J66" s="84"/>
      <c r="K66" s="133"/>
    </row>
    <row r="67" spans="1:11" ht="24" customHeight="1">
      <c r="A67" s="12"/>
      <c r="B67" s="127"/>
      <c r="C67" s="59">
        <f t="shared" si="7"/>
      </c>
      <c r="D67" s="60">
        <f t="shared" si="8"/>
      </c>
      <c r="E67" s="50">
        <f t="shared" si="9"/>
      </c>
      <c r="F67" s="51">
        <f t="shared" si="10"/>
      </c>
      <c r="G67" s="38">
        <f t="shared" si="11"/>
      </c>
      <c r="H67" s="39">
        <f t="shared" si="12"/>
      </c>
      <c r="I67" s="40">
        <f t="shared" si="13"/>
      </c>
      <c r="J67" s="84"/>
      <c r="K67" s="134"/>
    </row>
    <row r="68" spans="1:11" ht="24" customHeight="1">
      <c r="A68" s="12"/>
      <c r="B68" s="127"/>
      <c r="C68" s="59">
        <f t="shared" si="7"/>
      </c>
      <c r="D68" s="60">
        <f t="shared" si="8"/>
      </c>
      <c r="E68" s="50">
        <f t="shared" si="9"/>
      </c>
      <c r="F68" s="51">
        <f t="shared" si="10"/>
      </c>
      <c r="G68" s="38">
        <f t="shared" si="11"/>
      </c>
      <c r="H68" s="39">
        <f t="shared" si="12"/>
      </c>
      <c r="I68" s="40">
        <f t="shared" si="13"/>
      </c>
      <c r="J68" s="84"/>
      <c r="K68" s="133"/>
    </row>
    <row r="69" spans="1:11" ht="24" customHeight="1">
      <c r="A69" s="12"/>
      <c r="B69" s="127"/>
      <c r="C69" s="59">
        <f t="shared" si="7"/>
      </c>
      <c r="D69" s="60">
        <f t="shared" si="8"/>
      </c>
      <c r="E69" s="50">
        <f t="shared" si="9"/>
      </c>
      <c r="F69" s="51">
        <f t="shared" si="10"/>
      </c>
      <c r="G69" s="38">
        <f t="shared" si="11"/>
      </c>
      <c r="H69" s="39">
        <f t="shared" si="12"/>
      </c>
      <c r="I69" s="40">
        <f t="shared" si="13"/>
      </c>
      <c r="J69" s="84"/>
      <c r="K69" s="134"/>
    </row>
    <row r="70" spans="1:11" ht="24" customHeight="1">
      <c r="A70" s="12"/>
      <c r="B70" s="127"/>
      <c r="C70" s="59">
        <f t="shared" si="7"/>
      </c>
      <c r="D70" s="60">
        <f t="shared" si="8"/>
      </c>
      <c r="E70" s="50">
        <f t="shared" si="9"/>
      </c>
      <c r="F70" s="51">
        <f t="shared" si="10"/>
      </c>
      <c r="G70" s="38">
        <f t="shared" si="11"/>
      </c>
      <c r="H70" s="39">
        <f t="shared" si="12"/>
      </c>
      <c r="I70" s="40">
        <f t="shared" si="13"/>
      </c>
      <c r="J70" s="84"/>
      <c r="K70" s="133"/>
    </row>
    <row r="71" spans="1:11" ht="24" customHeight="1">
      <c r="A71" s="12"/>
      <c r="B71" s="127"/>
      <c r="C71" s="59">
        <f t="shared" si="7"/>
      </c>
      <c r="D71" s="60">
        <f t="shared" si="8"/>
      </c>
      <c r="E71" s="50">
        <f t="shared" si="9"/>
      </c>
      <c r="F71" s="51">
        <f t="shared" si="10"/>
      </c>
      <c r="G71" s="38">
        <f t="shared" si="11"/>
      </c>
      <c r="H71" s="39">
        <f t="shared" si="12"/>
      </c>
      <c r="I71" s="40">
        <f t="shared" si="13"/>
      </c>
      <c r="J71" s="84"/>
      <c r="K71" s="134"/>
    </row>
    <row r="72" spans="1:11" ht="24" customHeight="1">
      <c r="A72" s="12"/>
      <c r="B72" s="127"/>
      <c r="C72" s="59">
        <f t="shared" si="7"/>
      </c>
      <c r="D72" s="60">
        <f t="shared" si="8"/>
      </c>
      <c r="E72" s="50">
        <f t="shared" si="9"/>
      </c>
      <c r="F72" s="51">
        <f t="shared" si="10"/>
      </c>
      <c r="G72" s="38">
        <f t="shared" si="11"/>
      </c>
      <c r="H72" s="39">
        <f t="shared" si="12"/>
      </c>
      <c r="I72" s="40">
        <f t="shared" si="13"/>
      </c>
      <c r="J72" s="84"/>
      <c r="K72" s="133"/>
    </row>
    <row r="73" spans="1:11" ht="24" customHeight="1">
      <c r="A73" s="12"/>
      <c r="B73" s="127"/>
      <c r="C73" s="59">
        <f t="shared" si="7"/>
      </c>
      <c r="D73" s="60">
        <f t="shared" si="8"/>
      </c>
      <c r="E73" s="50">
        <f t="shared" si="9"/>
      </c>
      <c r="F73" s="51">
        <f t="shared" si="10"/>
      </c>
      <c r="G73" s="38">
        <f t="shared" si="11"/>
      </c>
      <c r="H73" s="39">
        <f t="shared" si="12"/>
      </c>
      <c r="I73" s="40">
        <f t="shared" si="13"/>
      </c>
      <c r="J73" s="84"/>
      <c r="K73" s="134"/>
    </row>
    <row r="74" spans="1:11" ht="24" customHeight="1">
      <c r="A74" s="12"/>
      <c r="B74" s="127"/>
      <c r="C74" s="59">
        <f t="shared" si="7"/>
      </c>
      <c r="D74" s="60">
        <f t="shared" si="8"/>
      </c>
      <c r="E74" s="50">
        <f t="shared" si="9"/>
      </c>
      <c r="F74" s="51">
        <f t="shared" si="10"/>
      </c>
      <c r="G74" s="38">
        <f t="shared" si="11"/>
      </c>
      <c r="H74" s="39">
        <f t="shared" si="12"/>
      </c>
      <c r="I74" s="40">
        <f t="shared" si="13"/>
      </c>
      <c r="J74" s="84"/>
      <c r="K74" s="133"/>
    </row>
    <row r="75" spans="1:11" ht="24" customHeight="1">
      <c r="A75" s="12"/>
      <c r="B75" s="127"/>
      <c r="C75" s="59">
        <f t="shared" si="7"/>
      </c>
      <c r="D75" s="60">
        <f t="shared" si="8"/>
      </c>
      <c r="E75" s="50">
        <f t="shared" si="9"/>
      </c>
      <c r="F75" s="51">
        <f t="shared" si="10"/>
      </c>
      <c r="G75" s="38">
        <f t="shared" si="11"/>
      </c>
      <c r="H75" s="39">
        <f t="shared" si="12"/>
      </c>
      <c r="I75" s="40">
        <f t="shared" si="13"/>
      </c>
      <c r="J75" s="84"/>
      <c r="K75" s="134"/>
    </row>
    <row r="76" spans="1:11" ht="24" customHeight="1">
      <c r="A76" s="12"/>
      <c r="B76" s="136"/>
      <c r="C76" s="59">
        <f t="shared" si="7"/>
      </c>
      <c r="D76" s="60">
        <f t="shared" si="8"/>
      </c>
      <c r="E76" s="50">
        <f t="shared" si="9"/>
      </c>
      <c r="F76" s="51">
        <f t="shared" si="10"/>
      </c>
      <c r="G76" s="38">
        <f t="shared" si="11"/>
      </c>
      <c r="H76" s="39">
        <f t="shared" si="12"/>
      </c>
      <c r="I76" s="40">
        <f t="shared" si="13"/>
      </c>
      <c r="J76" s="84"/>
      <c r="K76" s="133"/>
    </row>
    <row r="77" spans="1:11" ht="24" customHeight="1">
      <c r="A77" s="12"/>
      <c r="B77" s="136"/>
      <c r="C77" s="59">
        <f t="shared" si="7"/>
      </c>
      <c r="D77" s="60">
        <f t="shared" si="8"/>
      </c>
      <c r="E77" s="50">
        <f t="shared" si="9"/>
      </c>
      <c r="F77" s="51">
        <f t="shared" si="10"/>
      </c>
      <c r="G77" s="38">
        <f t="shared" si="11"/>
      </c>
      <c r="H77" s="39">
        <f t="shared" si="12"/>
      </c>
      <c r="I77" s="40">
        <f t="shared" si="13"/>
      </c>
      <c r="J77" s="84"/>
      <c r="K77" s="134"/>
    </row>
    <row r="78" spans="1:11" ht="24" customHeight="1">
      <c r="A78" s="12"/>
      <c r="B78" s="136"/>
      <c r="C78" s="59">
        <f t="shared" si="7"/>
      </c>
      <c r="D78" s="60">
        <f t="shared" si="8"/>
      </c>
      <c r="E78" s="50">
        <f t="shared" si="9"/>
      </c>
      <c r="F78" s="51">
        <f t="shared" si="10"/>
      </c>
      <c r="G78" s="38">
        <f t="shared" si="11"/>
      </c>
      <c r="H78" s="39">
        <f t="shared" si="12"/>
      </c>
      <c r="I78" s="40">
        <f t="shared" si="13"/>
      </c>
      <c r="J78" s="84"/>
      <c r="K78" s="133"/>
    </row>
    <row r="79" spans="1:11" ht="24" customHeight="1">
      <c r="A79" s="12"/>
      <c r="B79" s="136"/>
      <c r="C79" s="59">
        <f t="shared" si="7"/>
      </c>
      <c r="D79" s="60">
        <f t="shared" si="8"/>
      </c>
      <c r="E79" s="50">
        <f t="shared" si="9"/>
      </c>
      <c r="F79" s="51">
        <f t="shared" si="10"/>
      </c>
      <c r="G79" s="38">
        <f t="shared" si="11"/>
      </c>
      <c r="H79" s="39">
        <f t="shared" si="12"/>
      </c>
      <c r="I79" s="40">
        <f t="shared" si="13"/>
      </c>
      <c r="J79" s="84"/>
      <c r="K79" s="134"/>
    </row>
    <row r="80" spans="1:11" ht="24" customHeight="1">
      <c r="A80" s="12"/>
      <c r="B80" s="136"/>
      <c r="C80" s="59">
        <f t="shared" si="7"/>
      </c>
      <c r="D80" s="60">
        <f t="shared" si="8"/>
      </c>
      <c r="E80" s="50">
        <f t="shared" si="9"/>
      </c>
      <c r="F80" s="51">
        <f t="shared" si="10"/>
      </c>
      <c r="G80" s="38">
        <f t="shared" si="11"/>
      </c>
      <c r="H80" s="39">
        <f t="shared" si="12"/>
      </c>
      <c r="I80" s="40">
        <f t="shared" si="13"/>
      </c>
      <c r="J80" s="84"/>
      <c r="K80" s="133"/>
    </row>
    <row r="81" spans="1:11" ht="24" customHeight="1" thickBot="1">
      <c r="A81" s="12"/>
      <c r="B81" s="137"/>
      <c r="C81" s="61">
        <f t="shared" si="7"/>
      </c>
      <c r="D81" s="62">
        <f t="shared" si="8"/>
      </c>
      <c r="E81" s="52">
        <f t="shared" si="9"/>
      </c>
      <c r="F81" s="53">
        <f t="shared" si="10"/>
      </c>
      <c r="G81" s="41">
        <f t="shared" si="11"/>
      </c>
      <c r="H81" s="42">
        <f t="shared" si="12"/>
      </c>
      <c r="I81" s="43">
        <f t="shared" si="13"/>
      </c>
      <c r="J81" s="85"/>
      <c r="K81" s="138"/>
    </row>
    <row r="82" spans="1:11" ht="31.5" customHeight="1">
      <c r="A82" s="58"/>
      <c r="B82" s="54"/>
      <c r="C82" s="128" t="s">
        <v>111</v>
      </c>
      <c r="D82" s="128"/>
      <c r="E82" s="128"/>
      <c r="F82" s="128"/>
      <c r="G82" s="55"/>
      <c r="H82" s="56"/>
      <c r="I82" s="57"/>
      <c r="J82" s="57"/>
      <c r="K82" s="55"/>
    </row>
    <row r="83" spans="2:11" ht="18" customHeight="1">
      <c r="B83" s="31"/>
      <c r="C83" s="126" t="str">
        <f>C42</f>
        <v>以上のとおり参加を申し込みます</v>
      </c>
      <c r="D83" s="126"/>
      <c r="E83" s="126"/>
      <c r="F83" s="44"/>
      <c r="G83" s="28"/>
      <c r="H83" s="99">
        <f ca="1">TODAY()</f>
        <v>43579</v>
      </c>
      <c r="I83" s="99"/>
      <c r="J83" s="30"/>
      <c r="K83" s="30"/>
    </row>
    <row r="84" spans="1:11" s="64" customFormat="1" ht="18" customHeight="1">
      <c r="A84" s="88"/>
      <c r="B84" s="132" t="str">
        <f>IF('基本設定'!G11="","基本設定のシートで学校名・学校長名を入力してください。","学校名・学校長名　［　"&amp;'基本設定'!G11&amp;"　校長　"&amp;'基本設定'!G14&amp;"　］　印　")</f>
        <v>基本設定のシートで学校名・学校長名を入力してください。</v>
      </c>
      <c r="C84" s="132"/>
      <c r="D84" s="132"/>
      <c r="E84" s="132"/>
      <c r="F84" s="132"/>
      <c r="G84" s="132"/>
      <c r="H84" s="132"/>
      <c r="I84" s="132"/>
      <c r="J84" s="132"/>
      <c r="K84" s="132"/>
    </row>
    <row r="85" spans="2:11" ht="18" customHeight="1">
      <c r="B85" s="97" t="str">
        <f>IF('基本設定'!G20="","基本設定のシートで引率責任者氏名を入力してください。　　","引率責任者氏名　［　"&amp;'基本設定'!G20&amp;"　］　　　")</f>
        <v>基本設定のシートで引率責任者氏名を入力してください。　　</v>
      </c>
      <c r="C85" s="97"/>
      <c r="D85" s="97"/>
      <c r="E85" s="97"/>
      <c r="F85" s="97"/>
      <c r="G85" s="97"/>
      <c r="H85" s="97"/>
      <c r="I85" s="97"/>
      <c r="J85" s="97"/>
      <c r="K85" s="97"/>
    </row>
    <row r="86" spans="2:11" ht="18" customHeight="1">
      <c r="B86" s="97" t="str">
        <f>IF('基本設定'!G23="","基本設定のシートで申込み責任者氏名を入力してください。　　","申込み責任者氏名　［　"&amp;'基本設定'!G23&amp;"　］　印　")</f>
        <v>基本設定のシートで申込み責任者氏名を入力してください。　　</v>
      </c>
      <c r="C86" s="97"/>
      <c r="D86" s="97"/>
      <c r="E86" s="97"/>
      <c r="F86" s="97"/>
      <c r="G86" s="97"/>
      <c r="H86" s="97"/>
      <c r="I86" s="97"/>
      <c r="J86" s="97"/>
      <c r="K86" s="97"/>
    </row>
    <row r="87" spans="2:9" ht="18" customHeight="1">
      <c r="B87" s="90" t="s">
        <v>96</v>
      </c>
      <c r="C87" s="25"/>
      <c r="D87" s="25"/>
      <c r="E87" s="25"/>
      <c r="F87" s="25"/>
      <c r="G87" s="25"/>
      <c r="H87" s="25"/>
      <c r="I87" s="25"/>
    </row>
    <row r="88" spans="2:11" ht="13.5">
      <c r="B88" s="32" t="s">
        <v>97</v>
      </c>
      <c r="C88" s="25"/>
      <c r="D88" s="25"/>
      <c r="E88" s="25"/>
      <c r="F88" s="25"/>
      <c r="G88" s="25"/>
      <c r="H88" s="25"/>
      <c r="J88" s="14"/>
      <c r="K88" s="14"/>
    </row>
    <row r="89" spans="2:11" ht="13.5">
      <c r="B89" s="32" t="s">
        <v>98</v>
      </c>
      <c r="C89" s="25"/>
      <c r="D89" s="25"/>
      <c r="E89" s="25"/>
      <c r="F89" s="25"/>
      <c r="G89" s="25"/>
      <c r="H89" s="25"/>
      <c r="J89" s="14"/>
      <c r="K89" s="14"/>
    </row>
    <row r="90" spans="2:11" ht="13.5">
      <c r="B90" s="33" t="s">
        <v>99</v>
      </c>
      <c r="C90" s="49"/>
      <c r="D90" s="49"/>
      <c r="E90" s="49"/>
      <c r="F90" s="49"/>
      <c r="G90" s="49"/>
      <c r="H90" s="49"/>
      <c r="I90" s="49"/>
      <c r="J90" s="49"/>
      <c r="K90" s="49"/>
    </row>
  </sheetData>
  <sheetProtection password="DB41" sheet="1" objects="1" scenarios="1"/>
  <mergeCells count="74">
    <mergeCell ref="B76:B77"/>
    <mergeCell ref="K76:K77"/>
    <mergeCell ref="B78:B79"/>
    <mergeCell ref="K78:K79"/>
    <mergeCell ref="B72:B73"/>
    <mergeCell ref="K72:K73"/>
    <mergeCell ref="B74:B75"/>
    <mergeCell ref="K74:K75"/>
    <mergeCell ref="B68:B69"/>
    <mergeCell ref="K68:K69"/>
    <mergeCell ref="B70:B71"/>
    <mergeCell ref="K70:K71"/>
    <mergeCell ref="B64:B65"/>
    <mergeCell ref="K64:K65"/>
    <mergeCell ref="B66:B67"/>
    <mergeCell ref="K66:K67"/>
    <mergeCell ref="B62:B63"/>
    <mergeCell ref="K62:K63"/>
    <mergeCell ref="B56:B57"/>
    <mergeCell ref="K56:K57"/>
    <mergeCell ref="B58:B59"/>
    <mergeCell ref="K58:K59"/>
    <mergeCell ref="E55:F55"/>
    <mergeCell ref="B37:B38"/>
    <mergeCell ref="B39:B40"/>
    <mergeCell ref="B45:K45"/>
    <mergeCell ref="B60:B61"/>
    <mergeCell ref="K60:K61"/>
    <mergeCell ref="B10:K10"/>
    <mergeCell ref="C14:D14"/>
    <mergeCell ref="K39:K40"/>
    <mergeCell ref="K35:K36"/>
    <mergeCell ref="K37:K38"/>
    <mergeCell ref="K31:K32"/>
    <mergeCell ref="B33:B34"/>
    <mergeCell ref="B35:B36"/>
    <mergeCell ref="K29:K30"/>
    <mergeCell ref="K23:K24"/>
    <mergeCell ref="B27:B28"/>
    <mergeCell ref="K27:K28"/>
    <mergeCell ref="K25:K26"/>
    <mergeCell ref="K21:K22"/>
    <mergeCell ref="B15:B16"/>
    <mergeCell ref="K15:K16"/>
    <mergeCell ref="B86:K86"/>
    <mergeCell ref="B11:K11"/>
    <mergeCell ref="B52:K52"/>
    <mergeCell ref="B80:B81"/>
    <mergeCell ref="K80:K81"/>
    <mergeCell ref="C83:E83"/>
    <mergeCell ref="K19:K20"/>
    <mergeCell ref="B13:K13"/>
    <mergeCell ref="B17:B18"/>
    <mergeCell ref="B19:B20"/>
    <mergeCell ref="H83:I83"/>
    <mergeCell ref="E14:F14"/>
    <mergeCell ref="B29:B30"/>
    <mergeCell ref="B31:B32"/>
    <mergeCell ref="B84:K84"/>
    <mergeCell ref="K33:K34"/>
    <mergeCell ref="B43:K43"/>
    <mergeCell ref="B44:K44"/>
    <mergeCell ref="B21:B22"/>
    <mergeCell ref="K17:K18"/>
    <mergeCell ref="B85:K85"/>
    <mergeCell ref="H42:I42"/>
    <mergeCell ref="C42:E42"/>
    <mergeCell ref="B23:B24"/>
    <mergeCell ref="B25:B26"/>
    <mergeCell ref="C41:F41"/>
    <mergeCell ref="C82:F82"/>
    <mergeCell ref="B51:K51"/>
    <mergeCell ref="B54:K54"/>
    <mergeCell ref="C55:D55"/>
  </mergeCells>
  <dataValidations count="5">
    <dataValidation type="list" allowBlank="1" showInputMessage="1" showErrorMessage="1" sqref="F83 F42">
      <formula1>$M$15:$M$16</formula1>
    </dataValidation>
    <dataValidation type="list" allowBlank="1" showInputMessage="1" showErrorMessage="1" promptTitle="大会名の選択" prompt="・右側のリストボタンを利用して、ドロップダウンリストから選択してください。&#10;・年度が一致しない場合は、基本設定のシートを訂正後、再度リストから選択してください。" errorTitle="大会名の入力" error="右側のリストボタンを利用してプルダウンリストから選択してください。年度が一致しない場合は、基本設定のシートで訂正してください。" sqref="B10:K10">
      <formula1>$M$10:$M$11</formula1>
    </dataValidation>
    <dataValidation type="list" allowBlank="1" showInputMessage="1" showErrorMessage="1" promptTitle="参加・不参加を選択してください。" prompt="「不参加の場合も申込みをする」ことになっています。不参加の場合は、学校整理番号の欄は、空欄のままとし、右側のリストボタンで、「今大会は不参加といたします」を選択してください。" sqref="C42:E42">
      <formula1>$M$15:$M$16</formula1>
    </dataValidation>
    <dataValidation errorStyle="warning" allowBlank="1" showInputMessage="1" showErrorMessage="1" promptTitle="今日の日付でよろしいですか？" prompt="日付を変更する場合は、直接入力してください。" sqref="H42:I42"/>
    <dataValidation type="whole" allowBlank="1" showErrorMessage="1" errorTitle="１００人までしか対応していません" error="学校整理番号の数字(1から100までの整数)を半角で入力してください。会員登録番号や、その他の数字ではありません。" imeMode="off" sqref="A56:A81 A15:A40">
      <formula1>1</formula1>
      <formula2>100</formula2>
    </dataValidation>
  </dataValidations>
  <printOptions horizontalCentered="1" verticalCentered="1"/>
  <pageMargins left="0.7086614173228347" right="0.7086614173228347" top="0.5118110236220472" bottom="0.4330708661417323" header="0.5118110236220472" footer="0.4330708661417323"/>
  <pageSetup fitToHeight="0" fitToWidth="1" horizontalDpi="600" verticalDpi="600" orientation="portrait" paperSize="9" scale="92" r:id="rId2"/>
  <legacyDrawing r:id="rId1"/>
</worksheet>
</file>

<file path=xl/worksheets/sheet5.xml><?xml version="1.0" encoding="utf-8"?>
<worksheet xmlns="http://schemas.openxmlformats.org/spreadsheetml/2006/main" xmlns:r="http://schemas.openxmlformats.org/officeDocument/2006/relationships">
  <sheetPr codeName="Sheet5"/>
  <dimension ref="A1:W56"/>
  <sheetViews>
    <sheetView zoomScalePageLayoutView="0" workbookViewId="0" topLeftCell="A1">
      <selection activeCell="A1" sqref="A1"/>
    </sheetView>
  </sheetViews>
  <sheetFormatPr defaultColWidth="8.796875" defaultRowHeight="14.25"/>
  <cols>
    <col min="1" max="1" width="9" style="14" customWidth="1"/>
    <col min="2" max="2" width="5.3984375" style="14" customWidth="1"/>
    <col min="3" max="4" width="15.19921875" style="14" customWidth="1"/>
    <col min="5" max="5" width="5.5" style="14" customWidth="1"/>
    <col min="6" max="6" width="14.09765625" style="14" customWidth="1"/>
    <col min="7" max="7" width="13.8984375" style="14" bestFit="1" customWidth="1"/>
    <col min="8" max="8" width="5.5" style="14" customWidth="1"/>
    <col min="9" max="9" width="11.5" style="14" customWidth="1"/>
    <col min="10" max="10" width="6.8984375" style="14" customWidth="1"/>
    <col min="11" max="11" width="13.59765625" style="14" hidden="1" customWidth="1"/>
    <col min="12" max="16384" width="9" style="14" customWidth="1"/>
  </cols>
  <sheetData>
    <row r="1" spans="1:23" ht="13.5">
      <c r="A1" s="13"/>
      <c r="B1" s="13"/>
      <c r="C1" s="13"/>
      <c r="D1" s="13"/>
      <c r="E1" s="13"/>
      <c r="F1" s="13"/>
      <c r="G1" s="13"/>
      <c r="H1" s="13"/>
      <c r="I1" s="13"/>
      <c r="J1" s="13"/>
      <c r="K1" s="13"/>
      <c r="L1" s="13"/>
      <c r="M1" s="13"/>
      <c r="N1" s="13"/>
      <c r="O1" s="13"/>
      <c r="P1" s="13"/>
      <c r="Q1" s="13"/>
      <c r="R1" s="13"/>
      <c r="S1" s="13"/>
      <c r="T1" s="13"/>
      <c r="U1" s="13"/>
      <c r="V1" s="13"/>
      <c r="W1" s="13"/>
    </row>
    <row r="2" spans="1:23" ht="13.5">
      <c r="A2" s="13"/>
      <c r="B2" s="15" t="s">
        <v>0</v>
      </c>
      <c r="C2" s="16" t="s">
        <v>55</v>
      </c>
      <c r="D2" s="13"/>
      <c r="E2" s="13"/>
      <c r="F2" s="13"/>
      <c r="G2" s="13"/>
      <c r="H2" s="13"/>
      <c r="I2" s="13"/>
      <c r="J2" s="13"/>
      <c r="K2" s="13"/>
      <c r="L2" s="13"/>
      <c r="M2" s="13"/>
      <c r="N2" s="13"/>
      <c r="O2" s="13"/>
      <c r="P2" s="13"/>
      <c r="Q2" s="13"/>
      <c r="R2" s="13"/>
      <c r="S2" s="13"/>
      <c r="T2" s="13"/>
      <c r="U2" s="13"/>
      <c r="V2" s="13"/>
      <c r="W2" s="13"/>
    </row>
    <row r="3" spans="1:23" ht="13.5">
      <c r="A3" s="13"/>
      <c r="B3" s="17" t="s">
        <v>28</v>
      </c>
      <c r="C3" s="16" t="s">
        <v>56</v>
      </c>
      <c r="D3" s="13"/>
      <c r="E3" s="18"/>
      <c r="F3" s="18"/>
      <c r="G3" s="13"/>
      <c r="H3" s="13"/>
      <c r="I3" s="18"/>
      <c r="J3" s="17"/>
      <c r="K3" s="18"/>
      <c r="L3" s="19"/>
      <c r="M3" s="18"/>
      <c r="N3" s="13"/>
      <c r="O3" s="13"/>
      <c r="P3" s="13"/>
      <c r="Q3" s="13"/>
      <c r="R3" s="13"/>
      <c r="S3" s="13"/>
      <c r="T3" s="13"/>
      <c r="U3" s="13"/>
      <c r="V3" s="13"/>
      <c r="W3" s="13"/>
    </row>
    <row r="4" spans="1:23" ht="13.5">
      <c r="A4" s="13"/>
      <c r="B4" s="17" t="s">
        <v>57</v>
      </c>
      <c r="C4" s="20"/>
      <c r="D4" s="18" t="s">
        <v>58</v>
      </c>
      <c r="E4" s="13"/>
      <c r="F4" s="13"/>
      <c r="G4" s="13"/>
      <c r="H4" s="13"/>
      <c r="I4" s="13"/>
      <c r="J4" s="17"/>
      <c r="K4" s="18"/>
      <c r="L4" s="19"/>
      <c r="M4" s="16"/>
      <c r="N4" s="16"/>
      <c r="O4" s="16"/>
      <c r="P4" s="13"/>
      <c r="Q4" s="13"/>
      <c r="R4" s="13"/>
      <c r="S4" s="13"/>
      <c r="T4" s="13"/>
      <c r="U4" s="13"/>
      <c r="V4" s="13"/>
      <c r="W4" s="13"/>
    </row>
    <row r="5" spans="1:23" ht="13.5">
      <c r="A5" s="13"/>
      <c r="B5" s="15" t="s">
        <v>59</v>
      </c>
      <c r="C5" s="21"/>
      <c r="D5" s="16" t="s">
        <v>60</v>
      </c>
      <c r="E5" s="13"/>
      <c r="F5" s="13"/>
      <c r="G5" s="13"/>
      <c r="H5" s="13"/>
      <c r="I5" s="13"/>
      <c r="J5" s="17"/>
      <c r="K5" s="18"/>
      <c r="L5" s="18"/>
      <c r="M5" s="16"/>
      <c r="N5" s="16"/>
      <c r="O5" s="16"/>
      <c r="P5" s="13"/>
      <c r="Q5" s="13"/>
      <c r="R5" s="13"/>
      <c r="S5" s="13"/>
      <c r="T5" s="13"/>
      <c r="U5" s="13"/>
      <c r="V5" s="13"/>
      <c r="W5" s="13"/>
    </row>
    <row r="6" spans="1:23" ht="13.5">
      <c r="A6" s="13"/>
      <c r="B6" s="15" t="s">
        <v>61</v>
      </c>
      <c r="C6" s="16" t="s">
        <v>62</v>
      </c>
      <c r="D6" s="13"/>
      <c r="E6" s="13"/>
      <c r="F6" s="13"/>
      <c r="G6" s="13"/>
      <c r="H6" s="13"/>
      <c r="I6" s="13"/>
      <c r="J6" s="17"/>
      <c r="K6" s="18"/>
      <c r="L6" s="18"/>
      <c r="M6" s="13"/>
      <c r="N6" s="13"/>
      <c r="O6" s="13"/>
      <c r="P6" s="13"/>
      <c r="Q6" s="13"/>
      <c r="R6" s="13"/>
      <c r="S6" s="13"/>
      <c r="T6" s="13"/>
      <c r="U6" s="13"/>
      <c r="V6" s="13"/>
      <c r="W6" s="13"/>
    </row>
    <row r="7" spans="1:23" ht="14.25">
      <c r="A7" s="13"/>
      <c r="B7" s="13"/>
      <c r="C7" s="13"/>
      <c r="D7" s="13"/>
      <c r="E7" s="13"/>
      <c r="F7" s="13"/>
      <c r="G7" s="13"/>
      <c r="H7" s="13"/>
      <c r="I7" s="13"/>
      <c r="J7" s="17"/>
      <c r="K7" s="18"/>
      <c r="L7" s="19"/>
      <c r="M7" s="18"/>
      <c r="N7" s="13"/>
      <c r="O7" s="13"/>
      <c r="P7" s="13"/>
      <c r="Q7" s="13"/>
      <c r="R7" s="13"/>
      <c r="S7" s="13"/>
      <c r="T7" s="13"/>
      <c r="U7" s="13"/>
      <c r="V7" s="13"/>
      <c r="W7" s="13"/>
    </row>
    <row r="8" spans="1:23" ht="14.25">
      <c r="A8" s="13"/>
      <c r="B8" s="13"/>
      <c r="C8" s="13"/>
      <c r="D8" s="13"/>
      <c r="E8" s="13"/>
      <c r="F8" s="13"/>
      <c r="G8" s="13"/>
      <c r="H8" s="13"/>
      <c r="I8" s="13"/>
      <c r="J8" s="13"/>
      <c r="K8" s="13"/>
      <c r="L8" s="18"/>
      <c r="M8" s="13"/>
      <c r="N8" s="13"/>
      <c r="O8" s="13"/>
      <c r="P8" s="13"/>
      <c r="Q8" s="13"/>
      <c r="R8" s="13"/>
      <c r="S8" s="13"/>
      <c r="T8" s="13"/>
      <c r="U8" s="13"/>
      <c r="V8" s="13"/>
      <c r="W8" s="13"/>
    </row>
    <row r="9" spans="1:23" ht="13.5">
      <c r="A9" s="13"/>
      <c r="B9" s="13"/>
      <c r="C9" s="13"/>
      <c r="D9" s="13"/>
      <c r="E9" s="13"/>
      <c r="F9" s="13"/>
      <c r="G9" s="13"/>
      <c r="H9" s="13"/>
      <c r="I9" s="13"/>
      <c r="J9" s="13"/>
      <c r="K9" s="13"/>
      <c r="L9" s="13"/>
      <c r="M9" s="13"/>
      <c r="N9" s="13"/>
      <c r="O9" s="13"/>
      <c r="P9" s="13"/>
      <c r="Q9" s="13"/>
      <c r="R9" s="13"/>
      <c r="S9" s="13"/>
      <c r="T9" s="13"/>
      <c r="U9" s="13"/>
      <c r="V9" s="13"/>
      <c r="W9" s="13"/>
    </row>
    <row r="10" spans="2:11" ht="25.5" customHeight="1">
      <c r="B10" s="129" t="s">
        <v>108</v>
      </c>
      <c r="C10" s="129"/>
      <c r="D10" s="129"/>
      <c r="E10" s="129"/>
      <c r="F10" s="129"/>
      <c r="G10" s="129"/>
      <c r="H10" s="129"/>
      <c r="I10" s="129"/>
      <c r="K10" s="14" t="str">
        <f>"令和"&amp;'基本設定'!$H$8&amp;"年度  宮城県高等学校ソフトテニス春季大会　兼　国体県１次選考会"</f>
        <v>令和元年度  宮城県高等学校ソフトテニス春季大会　兼　国体県１次選考会</v>
      </c>
    </row>
    <row r="11" spans="2:11" ht="25.5" customHeight="1" thickBot="1">
      <c r="B11" s="116" t="s">
        <v>78</v>
      </c>
      <c r="C11" s="116"/>
      <c r="D11" s="116"/>
      <c r="E11" s="116"/>
      <c r="F11" s="116"/>
      <c r="G11" s="116"/>
      <c r="H11" s="116"/>
      <c r="I11" s="116"/>
      <c r="K11" s="14" t="str">
        <f>"令和"&amp;'基本設定'!$H$8&amp;"年度  宮城県高等学校ソフトテニス夏季大会"</f>
        <v>令和元年度  宮城県高等学校ソフトテニス夏季大会</v>
      </c>
    </row>
    <row r="12" spans="1:11" ht="25.5" customHeight="1" thickBot="1">
      <c r="A12" s="22"/>
      <c r="B12" s="23"/>
      <c r="C12" s="24">
        <f>'基本設定'!$G$29</f>
        <v>0</v>
      </c>
      <c r="D12" s="23"/>
      <c r="E12" s="23"/>
      <c r="F12" s="23"/>
      <c r="I12" s="23"/>
      <c r="K12" s="14" t="str">
        <f>"令和"&amp;'基本設定'!$H$8&amp;"年度  宮城県高等学校ソフトテニスインドア大会"</f>
        <v>令和元年度  宮城県高等学校ソフトテニスインドア大会</v>
      </c>
    </row>
    <row r="13" spans="1:11" ht="25.5" customHeight="1" thickBot="1">
      <c r="A13" s="22"/>
      <c r="B13" s="130" t="str">
        <f>IF('基本設定'!G11="","基本設定のシートで学校名を入力してください。","学校名　［　"&amp;'基本設定'!G11&amp;"　］")</f>
        <v>基本設定のシートで学校名を入力してください。</v>
      </c>
      <c r="C13" s="130"/>
      <c r="D13" s="130"/>
      <c r="E13" s="130"/>
      <c r="F13" s="130"/>
      <c r="G13" s="130"/>
      <c r="H13" s="130"/>
      <c r="I13" s="130"/>
      <c r="J13" s="26"/>
      <c r="K13" s="14" t="str">
        <f>"令和"&amp;'基本設定'!$H$8&amp;"年度  国民体育大会ソフトテニス競技　宮城県少年男女"&amp;'基本設定'!$G$29&amp;"第２次選考会"</f>
        <v>令和元年度  国民体育大会ソフトテニス競技　宮城県少年男女第２次選考会</v>
      </c>
    </row>
    <row r="14" spans="1:11" ht="14.25" customHeight="1">
      <c r="A14" s="22"/>
      <c r="B14" s="150" t="s">
        <v>81</v>
      </c>
      <c r="C14" s="118" t="s">
        <v>64</v>
      </c>
      <c r="D14" s="119"/>
      <c r="E14" s="120" t="s">
        <v>65</v>
      </c>
      <c r="F14" s="120" t="s">
        <v>66</v>
      </c>
      <c r="G14" s="148" t="s">
        <v>67</v>
      </c>
      <c r="H14" s="120" t="s">
        <v>79</v>
      </c>
      <c r="I14" s="152" t="s">
        <v>84</v>
      </c>
      <c r="J14" s="26"/>
      <c r="K14" s="14" t="str">
        <f>"令和"&amp;'基本設定'!$H$8&amp;"年度  国民体育大会ソフトテニス競技　宮城県少年男女"&amp;'基本設定'!$G$29&amp;"第３次選考会"</f>
        <v>令和元年度  国民体育大会ソフトテニス競技　宮城県少年男女第３次選考会</v>
      </c>
    </row>
    <row r="15" spans="1:9" ht="25.5" customHeight="1" thickBot="1">
      <c r="A15" s="22"/>
      <c r="B15" s="151"/>
      <c r="C15" s="124" t="s">
        <v>68</v>
      </c>
      <c r="D15" s="125"/>
      <c r="E15" s="121"/>
      <c r="F15" s="121"/>
      <c r="G15" s="149"/>
      <c r="H15" s="158"/>
      <c r="I15" s="153"/>
    </row>
    <row r="16" spans="1:11" ht="14.25" customHeight="1">
      <c r="A16" s="102"/>
      <c r="B16" s="113" t="s">
        <v>69</v>
      </c>
      <c r="C16" s="73">
        <f>IF(A16="","",VLOOKUP(A16,生徒,5))</f>
      </c>
      <c r="D16" s="74">
        <f>IF(A16="","",VLOOKUP($A16,生徒,6))</f>
      </c>
      <c r="E16" s="111">
        <f>IF(A16="","",VLOOKUP(A16,生徒,11))</f>
      </c>
      <c r="F16" s="112">
        <f>IF(A16="","",VLOOKUP(A16,生徒,8))</f>
      </c>
      <c r="G16" s="145">
        <f>IF(A16="","",VLOOKUP(A16,生徒,2))</f>
      </c>
      <c r="H16" s="156"/>
      <c r="I16" s="139"/>
      <c r="K16" s="28" t="s">
        <v>70</v>
      </c>
    </row>
    <row r="17" spans="1:11" ht="25.5" customHeight="1">
      <c r="A17" s="102"/>
      <c r="B17" s="109"/>
      <c r="C17" s="75">
        <f>IF(A16="","",VLOOKUP(A16,生徒,3))</f>
      </c>
      <c r="D17" s="76">
        <f>IF(A16="","",VLOOKUP(A16,生徒,4))</f>
      </c>
      <c r="E17" s="103" t="e">
        <v>#N/A</v>
      </c>
      <c r="F17" s="105" t="s">
        <v>102</v>
      </c>
      <c r="G17" s="146" t="s">
        <v>102</v>
      </c>
      <c r="H17" s="157"/>
      <c r="I17" s="140"/>
      <c r="K17" s="14" t="s">
        <v>71</v>
      </c>
    </row>
    <row r="18" spans="1:9" ht="14.25" customHeight="1">
      <c r="A18" s="102"/>
      <c r="B18" s="109"/>
      <c r="C18" s="77">
        <f>IF(A18="","",VLOOKUP(A18,生徒,5))</f>
      </c>
      <c r="D18" s="78">
        <f>IF(A18="","",VLOOKUP($A18,生徒,6))</f>
      </c>
      <c r="E18" s="103">
        <f>IF(A18="","",VLOOKUP(A18,生徒,11))</f>
      </c>
      <c r="F18" s="105">
        <f>IF(A18="","",VLOOKUP(A18,生徒,8))</f>
      </c>
      <c r="G18" s="146">
        <f>IF(A18="","",VLOOKUP(A18,生徒,2))</f>
      </c>
      <c r="H18" s="154"/>
      <c r="I18" s="140"/>
    </row>
    <row r="19" spans="1:9" ht="25.5" customHeight="1" thickBot="1">
      <c r="A19" s="102"/>
      <c r="B19" s="110"/>
      <c r="C19" s="79">
        <f>IF(A18="","",VLOOKUP(A18,生徒,3))</f>
      </c>
      <c r="D19" s="80">
        <f>IF(A18="","",VLOOKUP(A18,生徒,4))</f>
      </c>
      <c r="E19" s="104" t="s">
        <v>102</v>
      </c>
      <c r="F19" s="106" t="s">
        <v>102</v>
      </c>
      <c r="G19" s="147" t="s">
        <v>102</v>
      </c>
      <c r="H19" s="155"/>
      <c r="I19" s="141"/>
    </row>
    <row r="20" spans="1:9" ht="14.25" customHeight="1">
      <c r="A20" s="102"/>
      <c r="B20" s="108" t="s">
        <v>73</v>
      </c>
      <c r="C20" s="73">
        <f>IF(A20="","",VLOOKUP(A20,生徒,5))</f>
      </c>
      <c r="D20" s="74">
        <f>IF(A20="","",VLOOKUP($A20,生徒,6))</f>
      </c>
      <c r="E20" s="111">
        <f>IF(A20="","",VLOOKUP(A20,生徒,11))</f>
      </c>
      <c r="F20" s="112">
        <f>IF(A20="","",VLOOKUP(A20,生徒,8))</f>
      </c>
      <c r="G20" s="145">
        <f>IF(A20="","",VLOOKUP(A20,生徒,2))</f>
      </c>
      <c r="H20" s="156"/>
      <c r="I20" s="139"/>
    </row>
    <row r="21" spans="1:9" ht="25.5" customHeight="1">
      <c r="A21" s="102"/>
      <c r="B21" s="109"/>
      <c r="C21" s="75">
        <f>IF(A20="","",VLOOKUP(A20,生徒,3))</f>
      </c>
      <c r="D21" s="76">
        <f>IF(A20="","",VLOOKUP(A20,生徒,4))</f>
      </c>
      <c r="E21" s="103" t="e">
        <v>#N/A</v>
      </c>
      <c r="F21" s="105" t="s">
        <v>102</v>
      </c>
      <c r="G21" s="146" t="s">
        <v>102</v>
      </c>
      <c r="H21" s="157"/>
      <c r="I21" s="140"/>
    </row>
    <row r="22" spans="1:9" ht="14.25" customHeight="1">
      <c r="A22" s="102"/>
      <c r="B22" s="109"/>
      <c r="C22" s="77">
        <f>IF(A22="","",VLOOKUP(A22,生徒,5))</f>
      </c>
      <c r="D22" s="78">
        <f>IF(A22="","",VLOOKUP($A22,生徒,6))</f>
      </c>
      <c r="E22" s="103">
        <f>IF(A22="","",VLOOKUP(A22,生徒,11))</f>
      </c>
      <c r="F22" s="105">
        <f>IF(A22="","",VLOOKUP(A22,生徒,8))</f>
      </c>
      <c r="G22" s="146">
        <f>IF(A22="","",VLOOKUP(A22,生徒,2))</f>
      </c>
      <c r="H22" s="154"/>
      <c r="I22" s="140"/>
    </row>
    <row r="23" spans="1:9" ht="25.5" customHeight="1" thickBot="1">
      <c r="A23" s="102"/>
      <c r="B23" s="114"/>
      <c r="C23" s="79">
        <f>IF(A22="","",VLOOKUP(A22,生徒,3))</f>
      </c>
      <c r="D23" s="80">
        <f>IF(A22="","",VLOOKUP(A22,生徒,4))</f>
      </c>
      <c r="E23" s="104" t="s">
        <v>102</v>
      </c>
      <c r="F23" s="106" t="s">
        <v>102</v>
      </c>
      <c r="G23" s="147" t="s">
        <v>102</v>
      </c>
      <c r="H23" s="155"/>
      <c r="I23" s="141"/>
    </row>
    <row r="24" spans="1:9" ht="14.25" customHeight="1">
      <c r="A24" s="102"/>
      <c r="B24" s="113" t="s">
        <v>74</v>
      </c>
      <c r="C24" s="73">
        <f>IF(A24="","",VLOOKUP(A24,生徒,5))</f>
      </c>
      <c r="D24" s="74">
        <f>IF(A24="","",VLOOKUP($A24,生徒,6))</f>
      </c>
      <c r="E24" s="111">
        <f>IF(A24="","",VLOOKUP(A24,生徒,11))</f>
      </c>
      <c r="F24" s="112">
        <f>IF(A24="","",VLOOKUP(A24,生徒,8))</f>
      </c>
      <c r="G24" s="145">
        <f>IF(A24="","",VLOOKUP(A24,生徒,2))</f>
      </c>
      <c r="H24" s="156"/>
      <c r="I24" s="139"/>
    </row>
    <row r="25" spans="1:9" ht="25.5" customHeight="1">
      <c r="A25" s="102"/>
      <c r="B25" s="109"/>
      <c r="C25" s="75">
        <f>IF(A24="","",VLOOKUP(A24,生徒,3))</f>
      </c>
      <c r="D25" s="76">
        <f>IF(A24="","",VLOOKUP(A24,生徒,4))</f>
      </c>
      <c r="E25" s="103" t="e">
        <v>#N/A</v>
      </c>
      <c r="F25" s="105" t="s">
        <v>102</v>
      </c>
      <c r="G25" s="146" t="s">
        <v>102</v>
      </c>
      <c r="H25" s="157"/>
      <c r="I25" s="140"/>
    </row>
    <row r="26" spans="1:9" ht="14.25" customHeight="1">
      <c r="A26" s="102"/>
      <c r="B26" s="109"/>
      <c r="C26" s="77">
        <f>IF(A26="","",VLOOKUP(A26,生徒,5))</f>
      </c>
      <c r="D26" s="78">
        <f>IF(A26="","",VLOOKUP($A26,生徒,6))</f>
      </c>
      <c r="E26" s="103">
        <f>IF(A26="","",VLOOKUP(A26,生徒,11))</f>
      </c>
      <c r="F26" s="105">
        <f>IF(A26="","",VLOOKUP(A26,生徒,8))</f>
      </c>
      <c r="G26" s="146">
        <f>IF(A26="","",VLOOKUP(A26,生徒,2))</f>
      </c>
      <c r="H26" s="154"/>
      <c r="I26" s="140"/>
    </row>
    <row r="27" spans="1:9" ht="25.5" customHeight="1" thickBot="1">
      <c r="A27" s="102"/>
      <c r="B27" s="110"/>
      <c r="C27" s="79">
        <f>IF(A26="","",VLOOKUP(A26,生徒,3))</f>
      </c>
      <c r="D27" s="80">
        <f>IF(A26="","",VLOOKUP(A26,生徒,4))</f>
      </c>
      <c r="E27" s="104" t="s">
        <v>102</v>
      </c>
      <c r="F27" s="106" t="s">
        <v>102</v>
      </c>
      <c r="G27" s="147" t="s">
        <v>102</v>
      </c>
      <c r="H27" s="155"/>
      <c r="I27" s="141"/>
    </row>
    <row r="28" spans="1:9" ht="14.25" customHeight="1">
      <c r="A28" s="102"/>
      <c r="B28" s="108" t="s">
        <v>75</v>
      </c>
      <c r="C28" s="73">
        <f>IF(A28="","",VLOOKUP(A28,生徒,5))</f>
      </c>
      <c r="D28" s="74">
        <f>IF(A28="","",VLOOKUP($A28,生徒,6))</f>
      </c>
      <c r="E28" s="111">
        <f>IF(A28="","",VLOOKUP(A28,生徒,11))</f>
      </c>
      <c r="F28" s="112">
        <f>IF(A28="","",VLOOKUP(A28,生徒,8))</f>
      </c>
      <c r="G28" s="145">
        <f>IF(A28="","",VLOOKUP(A28,生徒,2))</f>
      </c>
      <c r="H28" s="156"/>
      <c r="I28" s="139"/>
    </row>
    <row r="29" spans="1:9" ht="25.5" customHeight="1">
      <c r="A29" s="102"/>
      <c r="B29" s="109"/>
      <c r="C29" s="75">
        <f>IF(A28="","",VLOOKUP(A28,生徒,3))</f>
      </c>
      <c r="D29" s="76">
        <f>IF(A28="","",VLOOKUP(A28,生徒,4))</f>
      </c>
      <c r="E29" s="103" t="e">
        <v>#N/A</v>
      </c>
      <c r="F29" s="105" t="s">
        <v>102</v>
      </c>
      <c r="G29" s="146" t="s">
        <v>102</v>
      </c>
      <c r="H29" s="157"/>
      <c r="I29" s="140"/>
    </row>
    <row r="30" spans="1:9" ht="14.25" customHeight="1">
      <c r="A30" s="102"/>
      <c r="B30" s="109"/>
      <c r="C30" s="77">
        <f>IF(A30="","",VLOOKUP(A30,生徒,5))</f>
      </c>
      <c r="D30" s="78">
        <f>IF(A30="","",VLOOKUP($A30,生徒,6))</f>
      </c>
      <c r="E30" s="103">
        <f>IF(A30="","",VLOOKUP(A30,生徒,11))</f>
      </c>
      <c r="F30" s="105">
        <f>IF(A30="","",VLOOKUP(A30,生徒,8))</f>
      </c>
      <c r="G30" s="146">
        <f>IF(A30="","",VLOOKUP(A30,生徒,2))</f>
      </c>
      <c r="H30" s="154"/>
      <c r="I30" s="140"/>
    </row>
    <row r="31" spans="1:9" ht="25.5" customHeight="1" thickBot="1">
      <c r="A31" s="102"/>
      <c r="B31" s="110"/>
      <c r="C31" s="79">
        <f>IF(A30="","",VLOOKUP(A30,生徒,3))</f>
      </c>
      <c r="D31" s="80">
        <f>IF(A30="","",VLOOKUP(A30,生徒,4))</f>
      </c>
      <c r="E31" s="104" t="s">
        <v>102</v>
      </c>
      <c r="F31" s="106" t="s">
        <v>102</v>
      </c>
      <c r="G31" s="147" t="s">
        <v>102</v>
      </c>
      <c r="H31" s="155"/>
      <c r="I31" s="141"/>
    </row>
    <row r="32" spans="1:9" ht="14.25" customHeight="1">
      <c r="A32" s="102"/>
      <c r="B32" s="142" t="s">
        <v>82</v>
      </c>
      <c r="C32" s="73">
        <f>IF(A32="","",VLOOKUP(A32,生徒,5))</f>
      </c>
      <c r="D32" s="74">
        <f>IF(A32="","",VLOOKUP($A32,生徒,6))</f>
      </c>
      <c r="E32" s="111">
        <f>IF(A32="","",VLOOKUP(A32,生徒,11))</f>
      </c>
      <c r="F32" s="112">
        <f>IF(A32="","",VLOOKUP(A32,生徒,8))</f>
      </c>
      <c r="G32" s="145">
        <f>IF(A32="","",VLOOKUP(A32,生徒,2))</f>
      </c>
      <c r="H32" s="156"/>
      <c r="I32" s="139"/>
    </row>
    <row r="33" spans="1:9" ht="25.5" customHeight="1">
      <c r="A33" s="102"/>
      <c r="B33" s="143"/>
      <c r="C33" s="75">
        <f>IF(A32="","",VLOOKUP(A32,生徒,3))</f>
      </c>
      <c r="D33" s="76">
        <f>IF(A32="","",VLOOKUP(A32,生徒,4))</f>
      </c>
      <c r="E33" s="103" t="e">
        <v>#N/A</v>
      </c>
      <c r="F33" s="105" t="s">
        <v>102</v>
      </c>
      <c r="G33" s="146" t="s">
        <v>102</v>
      </c>
      <c r="H33" s="157"/>
      <c r="I33" s="140"/>
    </row>
    <row r="34" spans="1:9" ht="14.25" customHeight="1">
      <c r="A34" s="102"/>
      <c r="B34" s="143"/>
      <c r="C34" s="77">
        <f>IF(A34="","",VLOOKUP(A34,生徒,5))</f>
      </c>
      <c r="D34" s="78">
        <f>IF(A34="","",VLOOKUP($A34,生徒,6))</f>
      </c>
      <c r="E34" s="103">
        <f>IF(A34="","",VLOOKUP(A34,生徒,11))</f>
      </c>
      <c r="F34" s="105">
        <f>IF(A34="","",VLOOKUP(A34,生徒,8))</f>
      </c>
      <c r="G34" s="146">
        <f>IF(A34="","",VLOOKUP(A34,生徒,2))</f>
      </c>
      <c r="H34" s="154"/>
      <c r="I34" s="140"/>
    </row>
    <row r="35" spans="1:9" ht="25.5" customHeight="1" thickBot="1">
      <c r="A35" s="102"/>
      <c r="B35" s="144"/>
      <c r="C35" s="79">
        <f>IF(A34="","",VLOOKUP(A34,生徒,3))</f>
      </c>
      <c r="D35" s="80">
        <f>IF(A34="","",VLOOKUP(A34,生徒,4))</f>
      </c>
      <c r="E35" s="104" t="s">
        <v>102</v>
      </c>
      <c r="F35" s="106" t="s">
        <v>102</v>
      </c>
      <c r="G35" s="147" t="s">
        <v>102</v>
      </c>
      <c r="H35" s="155"/>
      <c r="I35" s="141"/>
    </row>
    <row r="36" spans="1:9" ht="14.25" customHeight="1">
      <c r="A36" s="102"/>
      <c r="B36" s="142" t="s">
        <v>82</v>
      </c>
      <c r="C36" s="73">
        <f>IF(A36="","",VLOOKUP(A36,生徒,5))</f>
      </c>
      <c r="D36" s="74">
        <f>IF(A36="","",VLOOKUP($A36,生徒,6))</f>
      </c>
      <c r="E36" s="111">
        <f>IF(A36="","",VLOOKUP(A36,生徒,11))</f>
      </c>
      <c r="F36" s="112">
        <f>IF(A36="","",VLOOKUP(A36,生徒,8))</f>
      </c>
      <c r="G36" s="145">
        <f>IF(A36="","",VLOOKUP(A36,生徒,2))</f>
      </c>
      <c r="H36" s="156"/>
      <c r="I36" s="139"/>
    </row>
    <row r="37" spans="1:9" ht="25.5" customHeight="1">
      <c r="A37" s="102"/>
      <c r="B37" s="143"/>
      <c r="C37" s="75">
        <f>IF(A36="","",VLOOKUP(A36,生徒,3))</f>
      </c>
      <c r="D37" s="76">
        <f>IF(A36="","",VLOOKUP(A36,生徒,4))</f>
      </c>
      <c r="E37" s="103" t="e">
        <v>#N/A</v>
      </c>
      <c r="F37" s="105" t="s">
        <v>102</v>
      </c>
      <c r="G37" s="146" t="s">
        <v>102</v>
      </c>
      <c r="H37" s="157"/>
      <c r="I37" s="140"/>
    </row>
    <row r="38" spans="1:9" ht="14.25" customHeight="1">
      <c r="A38" s="102"/>
      <c r="B38" s="143"/>
      <c r="C38" s="77">
        <f>IF(A38="","",VLOOKUP(A38,生徒,5))</f>
      </c>
      <c r="D38" s="78">
        <f>IF(A38="","",VLOOKUP($A38,生徒,6))</f>
      </c>
      <c r="E38" s="103">
        <f>IF(A38="","",VLOOKUP(A38,生徒,11))</f>
      </c>
      <c r="F38" s="105">
        <f>IF(A38="","",VLOOKUP(A38,生徒,8))</f>
      </c>
      <c r="G38" s="146">
        <f>IF(A38="","",VLOOKUP(A38,生徒,2))</f>
      </c>
      <c r="H38" s="154"/>
      <c r="I38" s="140"/>
    </row>
    <row r="39" spans="1:9" ht="25.5" customHeight="1" thickBot="1">
      <c r="A39" s="102"/>
      <c r="B39" s="144"/>
      <c r="C39" s="79">
        <f>IF(A38="","",VLOOKUP(A38,生徒,3))</f>
      </c>
      <c r="D39" s="80">
        <f>IF(A38="","",VLOOKUP(A38,生徒,4))</f>
      </c>
      <c r="E39" s="104" t="s">
        <v>102</v>
      </c>
      <c r="F39" s="106" t="s">
        <v>102</v>
      </c>
      <c r="G39" s="147" t="s">
        <v>102</v>
      </c>
      <c r="H39" s="155"/>
      <c r="I39" s="141"/>
    </row>
    <row r="40" spans="1:9" ht="14.25" customHeight="1">
      <c r="A40" s="102"/>
      <c r="B40" s="142" t="s">
        <v>82</v>
      </c>
      <c r="C40" s="73">
        <f>IF(A40="","",VLOOKUP(A40,生徒,5))</f>
      </c>
      <c r="D40" s="74">
        <f>IF(A40="","",VLOOKUP($A40,生徒,6))</f>
      </c>
      <c r="E40" s="111">
        <f>IF(A40="","",VLOOKUP(A40,生徒,11))</f>
      </c>
      <c r="F40" s="112">
        <f>IF(A40="","",VLOOKUP(A40,生徒,8))</f>
      </c>
      <c r="G40" s="145">
        <f>IF(A40="","",VLOOKUP(A40,生徒,2))</f>
      </c>
      <c r="H40" s="156"/>
      <c r="I40" s="139"/>
    </row>
    <row r="41" spans="1:9" ht="25.5" customHeight="1">
      <c r="A41" s="102"/>
      <c r="B41" s="143"/>
      <c r="C41" s="75">
        <f>IF(A40="","",VLOOKUP(A40,生徒,3))</f>
      </c>
      <c r="D41" s="76">
        <f>IF(A40="","",VLOOKUP(A40,生徒,4))</f>
      </c>
      <c r="E41" s="103" t="e">
        <v>#N/A</v>
      </c>
      <c r="F41" s="105" t="s">
        <v>102</v>
      </c>
      <c r="G41" s="146" t="s">
        <v>102</v>
      </c>
      <c r="H41" s="157"/>
      <c r="I41" s="140"/>
    </row>
    <row r="42" spans="1:9" ht="14.25" customHeight="1">
      <c r="A42" s="102"/>
      <c r="B42" s="143"/>
      <c r="C42" s="77">
        <f>IF(A42="","",VLOOKUP(A42,生徒,5))</f>
      </c>
      <c r="D42" s="78">
        <f>IF(A42="","",VLOOKUP($A42,生徒,6))</f>
      </c>
      <c r="E42" s="103">
        <f>IF(A42="","",VLOOKUP(A42,生徒,11))</f>
      </c>
      <c r="F42" s="105">
        <f>IF(A42="","",VLOOKUP(A42,生徒,8))</f>
      </c>
      <c r="G42" s="146">
        <f>IF(A42="","",VLOOKUP(A42,生徒,2))</f>
      </c>
      <c r="H42" s="154"/>
      <c r="I42" s="140"/>
    </row>
    <row r="43" spans="1:9" ht="25.5" customHeight="1" thickBot="1">
      <c r="A43" s="102"/>
      <c r="B43" s="144"/>
      <c r="C43" s="79">
        <f>IF(A42="","",VLOOKUP(A42,生徒,3))</f>
      </c>
      <c r="D43" s="80">
        <f>IF(A42="","",VLOOKUP(A42,生徒,4))</f>
      </c>
      <c r="E43" s="104" t="s">
        <v>102</v>
      </c>
      <c r="F43" s="106" t="s">
        <v>102</v>
      </c>
      <c r="G43" s="147" t="s">
        <v>102</v>
      </c>
      <c r="H43" s="155"/>
      <c r="I43" s="141"/>
    </row>
    <row r="44" spans="2:9" ht="12.75" customHeight="1">
      <c r="B44" s="29"/>
      <c r="C44" s="29"/>
      <c r="D44" s="29"/>
      <c r="E44" s="30"/>
      <c r="F44" s="30"/>
      <c r="G44" s="29"/>
      <c r="H44" s="29"/>
      <c r="I44" s="30"/>
    </row>
    <row r="45" spans="2:9" ht="16.5" customHeight="1">
      <c r="B45" s="31"/>
      <c r="C45" s="98" t="s">
        <v>70</v>
      </c>
      <c r="D45" s="98"/>
      <c r="E45" s="28"/>
      <c r="F45" s="28"/>
      <c r="G45" s="28"/>
      <c r="H45" s="28"/>
      <c r="I45" s="28"/>
    </row>
    <row r="46" spans="2:9" ht="16.5" customHeight="1">
      <c r="B46" s="31"/>
      <c r="C46" s="30"/>
      <c r="D46" s="30"/>
      <c r="E46" s="30"/>
      <c r="F46" s="99">
        <f ca="1">TODAY()</f>
        <v>43579</v>
      </c>
      <c r="G46" s="99"/>
      <c r="H46" s="82"/>
      <c r="I46" s="30"/>
    </row>
    <row r="47" spans="2:9" ht="16.5" customHeight="1">
      <c r="B47" s="31"/>
      <c r="C47" s="30"/>
      <c r="D47" s="81" t="s">
        <v>76</v>
      </c>
      <c r="E47" s="30"/>
      <c r="F47" s="82"/>
      <c r="G47" s="82"/>
      <c r="H47" s="82"/>
      <c r="I47" s="30"/>
    </row>
    <row r="48" spans="2:9" ht="16.5" customHeight="1">
      <c r="B48" s="97" t="str">
        <f>IF('基本設定'!G11="","基本設定のシートで学校名・学校長名を入力してください。","［　"&amp;'基本設定'!G11&amp;"　校長　"&amp;'基本設定'!G14&amp;"　］　印　")</f>
        <v>基本設定のシートで学校名・学校長名を入力してください。</v>
      </c>
      <c r="C48" s="97"/>
      <c r="D48" s="97"/>
      <c r="E48" s="97"/>
      <c r="F48" s="97"/>
      <c r="G48" s="97"/>
      <c r="H48" s="97"/>
      <c r="I48" s="97"/>
    </row>
    <row r="49" spans="2:9" ht="16.5" customHeight="1">
      <c r="B49" s="97" t="str">
        <f>IF('基本設定'!G20="","基本設定のシートで引率責任者氏名を入力してください。　　","引率責任者氏名　［　"&amp;'基本設定'!G20&amp;"　］　　　")</f>
        <v>基本設定のシートで引率責任者氏名を入力してください。　　</v>
      </c>
      <c r="C49" s="97"/>
      <c r="D49" s="97"/>
      <c r="E49" s="97"/>
      <c r="F49" s="97"/>
      <c r="G49" s="97"/>
      <c r="H49" s="97"/>
      <c r="I49" s="97"/>
    </row>
    <row r="50" spans="2:9" ht="16.5" customHeight="1">
      <c r="B50" s="97" t="str">
        <f>IF('基本設定'!G23="","基本設定のシートで申込み責任者氏名を入力してください。　　","申込み責任者氏名　［　"&amp;'基本設定'!G23&amp;"　］　印　")</f>
        <v>基本設定のシートで申込み責任者氏名を入力してください。　　</v>
      </c>
      <c r="C50" s="97"/>
      <c r="D50" s="97"/>
      <c r="E50" s="97"/>
      <c r="F50" s="97"/>
      <c r="G50" s="97"/>
      <c r="H50" s="97"/>
      <c r="I50" s="97"/>
    </row>
    <row r="51" spans="2:8" ht="16.5" customHeight="1">
      <c r="B51" s="25"/>
      <c r="C51" s="25"/>
      <c r="D51" s="25"/>
      <c r="E51" s="25"/>
      <c r="F51" s="25"/>
      <c r="G51" s="25"/>
      <c r="H51" s="25"/>
    </row>
    <row r="52" spans="2:8" ht="16.5" customHeight="1">
      <c r="B52" s="32" t="s">
        <v>103</v>
      </c>
      <c r="C52" s="25"/>
      <c r="D52" s="25"/>
      <c r="E52" s="25"/>
      <c r="F52" s="25"/>
      <c r="G52" s="25"/>
      <c r="H52" s="25"/>
    </row>
    <row r="53" spans="2:8" ht="16.5" customHeight="1">
      <c r="B53" s="32" t="s">
        <v>83</v>
      </c>
      <c r="C53" s="25"/>
      <c r="D53" s="25"/>
      <c r="E53" s="25"/>
      <c r="F53" s="25"/>
      <c r="G53" s="25"/>
      <c r="H53" s="25"/>
    </row>
    <row r="54" spans="2:9" ht="14.25" customHeight="1">
      <c r="B54" s="32" t="s">
        <v>101</v>
      </c>
      <c r="C54" s="31"/>
      <c r="D54" s="31"/>
      <c r="E54" s="28"/>
      <c r="F54" s="28"/>
      <c r="G54" s="28"/>
      <c r="H54" s="28"/>
      <c r="I54" s="28"/>
    </row>
    <row r="55" spans="2:9" ht="14.25" customHeight="1">
      <c r="B55" s="83"/>
      <c r="C55" s="83"/>
      <c r="D55" s="83"/>
      <c r="E55" s="83"/>
      <c r="F55" s="83"/>
      <c r="G55" s="83"/>
      <c r="H55" s="83"/>
      <c r="I55" s="83"/>
    </row>
    <row r="56" spans="2:9" ht="14.25" customHeight="1">
      <c r="B56" s="33"/>
      <c r="C56" s="33"/>
      <c r="D56" s="33"/>
      <c r="E56" s="33"/>
      <c r="F56" s="33"/>
      <c r="G56" s="33"/>
      <c r="H56" s="33"/>
      <c r="I56" s="33"/>
    </row>
  </sheetData>
  <sheetProtection password="DB41" sheet="1" objects="1" scenarios="1"/>
  <mergeCells count="100">
    <mergeCell ref="H38:H39"/>
    <mergeCell ref="H40:H41"/>
    <mergeCell ref="H42:H43"/>
    <mergeCell ref="B11:I11"/>
    <mergeCell ref="H30:H31"/>
    <mergeCell ref="H32:H33"/>
    <mergeCell ref="H34:H35"/>
    <mergeCell ref="H36:H37"/>
    <mergeCell ref="H22:H23"/>
    <mergeCell ref="H24:H25"/>
    <mergeCell ref="H26:H27"/>
    <mergeCell ref="H28:H29"/>
    <mergeCell ref="H14:H15"/>
    <mergeCell ref="H16:H17"/>
    <mergeCell ref="H18:H19"/>
    <mergeCell ref="H20:H21"/>
    <mergeCell ref="E30:E31"/>
    <mergeCell ref="F30:F31"/>
    <mergeCell ref="G30:G31"/>
    <mergeCell ref="A26:A27"/>
    <mergeCell ref="E26:E27"/>
    <mergeCell ref="F26:F27"/>
    <mergeCell ref="B24:B27"/>
    <mergeCell ref="E24:E25"/>
    <mergeCell ref="F24:F25"/>
    <mergeCell ref="G26:G27"/>
    <mergeCell ref="F46:G46"/>
    <mergeCell ref="A28:A29"/>
    <mergeCell ref="B28:B31"/>
    <mergeCell ref="E28:E29"/>
    <mergeCell ref="F28:F29"/>
    <mergeCell ref="A30:A31"/>
    <mergeCell ref="F34:F35"/>
    <mergeCell ref="G34:G35"/>
    <mergeCell ref="A32:A33"/>
    <mergeCell ref="A34:A35"/>
    <mergeCell ref="F18:F19"/>
    <mergeCell ref="G18:G19"/>
    <mergeCell ref="A20:A21"/>
    <mergeCell ref="B20:B23"/>
    <mergeCell ref="E20:E21"/>
    <mergeCell ref="F20:F21"/>
    <mergeCell ref="A22:A23"/>
    <mergeCell ref="E22:E23"/>
    <mergeCell ref="F22:F23"/>
    <mergeCell ref="A24:A25"/>
    <mergeCell ref="A16:A17"/>
    <mergeCell ref="B16:B19"/>
    <mergeCell ref="E16:E17"/>
    <mergeCell ref="A18:A19"/>
    <mergeCell ref="E18:E19"/>
    <mergeCell ref="B10:I10"/>
    <mergeCell ref="C14:D14"/>
    <mergeCell ref="E14:E15"/>
    <mergeCell ref="F14:F15"/>
    <mergeCell ref="G14:G15"/>
    <mergeCell ref="C15:D15"/>
    <mergeCell ref="B14:B15"/>
    <mergeCell ref="I14:I15"/>
    <mergeCell ref="B13:I13"/>
    <mergeCell ref="B49:I49"/>
    <mergeCell ref="B50:I50"/>
    <mergeCell ref="G20:G21"/>
    <mergeCell ref="G24:G25"/>
    <mergeCell ref="G28:G29"/>
    <mergeCell ref="C45:D45"/>
    <mergeCell ref="B48:I48"/>
    <mergeCell ref="B32:B35"/>
    <mergeCell ref="E32:E33"/>
    <mergeCell ref="E34:E35"/>
    <mergeCell ref="G16:G17"/>
    <mergeCell ref="I32:I35"/>
    <mergeCell ref="F32:F33"/>
    <mergeCell ref="G32:G33"/>
    <mergeCell ref="I16:I19"/>
    <mergeCell ref="I20:I23"/>
    <mergeCell ref="I24:I27"/>
    <mergeCell ref="I28:I31"/>
    <mergeCell ref="G22:G23"/>
    <mergeCell ref="F16:F17"/>
    <mergeCell ref="I36:I39"/>
    <mergeCell ref="A36:A37"/>
    <mergeCell ref="B36:B39"/>
    <mergeCell ref="E36:E37"/>
    <mergeCell ref="F36:F37"/>
    <mergeCell ref="G36:G37"/>
    <mergeCell ref="A38:A39"/>
    <mergeCell ref="E38:E39"/>
    <mergeCell ref="F38:F39"/>
    <mergeCell ref="G38:G39"/>
    <mergeCell ref="I40:I43"/>
    <mergeCell ref="A40:A41"/>
    <mergeCell ref="B40:B43"/>
    <mergeCell ref="E40:E41"/>
    <mergeCell ref="F40:F41"/>
    <mergeCell ref="G40:G41"/>
    <mergeCell ref="A42:A43"/>
    <mergeCell ref="E42:E43"/>
    <mergeCell ref="F42:F43"/>
    <mergeCell ref="G42:G43"/>
  </mergeCells>
  <dataValidations count="4">
    <dataValidation type="list" allowBlank="1" showInputMessage="1" showErrorMessage="1" promptTitle="参加・不参加の選択" prompt="「不参加の場合も申込みをする」ことになっています。不参加の場合は、学校整理番号の欄は、空欄のままとし、右側のリストボタンで、「今大会は不参加といたします」を選択してください。" sqref="C45:D45">
      <formula1>$K$16:$K$17</formula1>
    </dataValidation>
    <dataValidation type="list" allowBlank="1" showInputMessage="1" showErrorMessage="1" promptTitle="大会名の選択" prompt="・右側のリストボタンを利用して、ドロップダウンリストから選択してください。&#10;・年度が一致しない場合は、基本設定のシートを訂正後、再度リストから選択してください。" errorTitle="大会名の入力" error="右側のリストボタンを利用してプルダウンリストから選択してください。年度が一致しない場合は、基本設定のシートで訂正してください。" sqref="B10:E10 F10:I10">
      <formula1>$K$10:$K$14</formula1>
    </dataValidation>
    <dataValidation errorStyle="warning" allowBlank="1" showInputMessage="1" showErrorMessage="1" promptTitle="今日の日付でよろしいですか？" prompt="日付を変更する場合は、直接入力してください。" sqref="F46:G46"/>
    <dataValidation type="whole" allowBlank="1" showErrorMessage="1" errorTitle="１００人までしか対応していません。" error="学校整理番号の数字(1から100までの整数)を半角で入力してください。会員登録番号や、その他の数字ではありません。" imeMode="off" sqref="A16:A43">
      <formula1>1</formula1>
      <formula2>100</formula2>
    </dataValidation>
  </dataValidations>
  <printOptions horizontalCentered="1" verticalCentered="1"/>
  <pageMargins left="0.7086614173228347" right="0.7086614173228347" top="0.31496062992125984" bottom="0.2755905511811024" header="0.5118110236220472" footer="0.15748031496062992"/>
  <pageSetup fitToHeight="0" horizontalDpi="600" verticalDpi="600" orientation="portrait" paperSize="9" scale="9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宮城県高体連ソフトテニス専門部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宮城県高体連ソフトテニス専門部</dc:creator>
  <cp:keywords/>
  <dc:description/>
  <cp:lastModifiedBy>宮城県</cp:lastModifiedBy>
  <cp:lastPrinted>2019-04-24T04:55:11Z</cp:lastPrinted>
  <dcterms:created xsi:type="dcterms:W3CDTF">2006-12-19T13:26:00Z</dcterms:created>
  <dcterms:modified xsi:type="dcterms:W3CDTF">2019-04-24T04:57:39Z</dcterms:modified>
  <cp:category/>
  <cp:version/>
  <cp:contentType/>
  <cp:contentStatus/>
</cp:coreProperties>
</file>