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mc:AlternateContent xmlns:mc="http://schemas.openxmlformats.org/markup-compatibility/2006">
    <mc:Choice Requires="x15">
      <x15ac:absPath xmlns:x15ac="http://schemas.microsoft.com/office/spreadsheetml/2010/11/ac" url="C:\Users\softt\Desktop\"/>
    </mc:Choice>
  </mc:AlternateContent>
  <xr:revisionPtr revIDLastSave="0" documentId="13_ncr:1_{577A7077-49A3-4876-BEDA-666D4FFE1B93}" xr6:coauthVersionLast="47" xr6:coauthVersionMax="47" xr10:uidLastSave="{00000000-0000-0000-0000-000000000000}"/>
  <bookViews>
    <workbookView xWindow="-108" yWindow="-108" windowWidth="23256" windowHeight="13896" tabRatio="867" xr2:uid="{607C7FBA-5CFA-482E-A214-D8F849572C17}"/>
  </bookViews>
  <sheets>
    <sheet name="基本設定" sheetId="1" r:id="rId1"/>
    <sheet name="生徒データ" sheetId="4" r:id="rId2"/>
    <sheet name="個人(春季･国ス2次3次･ｲﾝﾄﾞｱ)" sheetId="5" r:id="rId3"/>
    <sheet name="個人(総体・新人)" sheetId="6" r:id="rId4"/>
    <sheet name="個人（夏季）" sheetId="7" r:id="rId5"/>
    <sheet name="団体(総体・新人・ｲﾝﾄﾞｱ)" sheetId="3" r:id="rId6"/>
  </sheets>
  <definedNames>
    <definedName name="_xlnm.Print_Area" localSheetId="4">'個人（夏季）'!$C$2:$J$53,'個人（夏季）'!$C$55:$J$106</definedName>
    <definedName name="_xlnm.Print_Area" localSheetId="2">'個人(春季･国ス2次3次･ｲﾝﾄﾞｱ)'!$C$2:$J$41</definedName>
    <definedName name="_xlnm.Print_Area" localSheetId="3">'個人(総体・新人)'!$C$2:$L$37,'個人(総体・新人)'!$C$43:$L$78</definedName>
    <definedName name="_xlnm.Print_Area" localSheetId="1">生徒データ!$A$11:$I$112</definedName>
    <definedName name="_xlnm.Print_Area" localSheetId="5">'団体(総体・新人・ｲﾝﾄﾞｱ)'!$C$2:$H$31</definedName>
    <definedName name="_xlnm.Print_Titles" localSheetId="1">生徒データ!$11:$12</definedName>
    <definedName name="生徒">生徒データ!$A$13:$I$112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06" i="7" l="1"/>
  <c r="C105" i="7"/>
  <c r="C104" i="7"/>
  <c r="G103" i="7"/>
  <c r="E100" i="7"/>
  <c r="D100" i="7"/>
  <c r="H99" i="7"/>
  <c r="G99" i="7"/>
  <c r="F99" i="7"/>
  <c r="E99" i="7"/>
  <c r="D99" i="7"/>
  <c r="E98" i="7"/>
  <c r="D98" i="7"/>
  <c r="H97" i="7"/>
  <c r="G97" i="7"/>
  <c r="F97" i="7"/>
  <c r="E97" i="7"/>
  <c r="D97" i="7"/>
  <c r="E96" i="7"/>
  <c r="D96" i="7"/>
  <c r="H95" i="7"/>
  <c r="G95" i="7"/>
  <c r="F95" i="7"/>
  <c r="E95" i="7"/>
  <c r="D95" i="7"/>
  <c r="E94" i="7"/>
  <c r="D94" i="7"/>
  <c r="H93" i="7"/>
  <c r="G93" i="7"/>
  <c r="F93" i="7"/>
  <c r="E93" i="7"/>
  <c r="D93" i="7"/>
  <c r="E92" i="7"/>
  <c r="D92" i="7"/>
  <c r="H91" i="7"/>
  <c r="G91" i="7"/>
  <c r="F91" i="7"/>
  <c r="E91" i="7"/>
  <c r="D91" i="7"/>
  <c r="E90" i="7"/>
  <c r="D90" i="7"/>
  <c r="H89" i="7"/>
  <c r="G89" i="7"/>
  <c r="F89" i="7"/>
  <c r="E89" i="7"/>
  <c r="D89" i="7"/>
  <c r="E88" i="7"/>
  <c r="D88" i="7"/>
  <c r="H87" i="7"/>
  <c r="G87" i="7"/>
  <c r="F87" i="7"/>
  <c r="E87" i="7"/>
  <c r="D87" i="7"/>
  <c r="E86" i="7"/>
  <c r="D86" i="7"/>
  <c r="H85" i="7"/>
  <c r="G85" i="7"/>
  <c r="F85" i="7"/>
  <c r="E85" i="7"/>
  <c r="D85" i="7"/>
  <c r="E84" i="7"/>
  <c r="D84" i="7"/>
  <c r="H83" i="7"/>
  <c r="G83" i="7"/>
  <c r="F83" i="7"/>
  <c r="E83" i="7"/>
  <c r="D83" i="7"/>
  <c r="E82" i="7"/>
  <c r="D82" i="7"/>
  <c r="H81" i="7"/>
  <c r="G81" i="7"/>
  <c r="F81" i="7"/>
  <c r="E81" i="7"/>
  <c r="D81" i="7"/>
  <c r="E80" i="7"/>
  <c r="D80" i="7"/>
  <c r="H79" i="7"/>
  <c r="G79" i="7"/>
  <c r="F79" i="7"/>
  <c r="E79" i="7"/>
  <c r="D79" i="7"/>
  <c r="E78" i="7"/>
  <c r="D78" i="7"/>
  <c r="H77" i="7"/>
  <c r="G77" i="7"/>
  <c r="F77" i="7"/>
  <c r="E77" i="7"/>
  <c r="D77" i="7"/>
  <c r="E76" i="7"/>
  <c r="D76" i="7"/>
  <c r="H75" i="7"/>
  <c r="G75" i="7"/>
  <c r="F75" i="7"/>
  <c r="E75" i="7"/>
  <c r="D75" i="7"/>
  <c r="E74" i="7"/>
  <c r="D74" i="7"/>
  <c r="H73" i="7"/>
  <c r="G73" i="7"/>
  <c r="F73" i="7"/>
  <c r="E73" i="7"/>
  <c r="D73" i="7"/>
  <c r="E72" i="7"/>
  <c r="D72" i="7"/>
  <c r="H71" i="7"/>
  <c r="G71" i="7"/>
  <c r="F71" i="7"/>
  <c r="E71" i="7"/>
  <c r="D71" i="7"/>
  <c r="E70" i="7"/>
  <c r="D70" i="7"/>
  <c r="H69" i="7"/>
  <c r="G69" i="7"/>
  <c r="F69" i="7"/>
  <c r="E69" i="7"/>
  <c r="D69" i="7"/>
  <c r="E68" i="7"/>
  <c r="D68" i="7"/>
  <c r="H67" i="7"/>
  <c r="G67" i="7"/>
  <c r="F67" i="7"/>
  <c r="E67" i="7"/>
  <c r="D67" i="7"/>
  <c r="E66" i="7"/>
  <c r="D66" i="7"/>
  <c r="H65" i="7"/>
  <c r="G65" i="7"/>
  <c r="F65" i="7"/>
  <c r="E65" i="7"/>
  <c r="D65" i="7"/>
  <c r="E64" i="7"/>
  <c r="D64" i="7"/>
  <c r="H63" i="7"/>
  <c r="G63" i="7"/>
  <c r="F63" i="7"/>
  <c r="E63" i="7"/>
  <c r="D63" i="7"/>
  <c r="E62" i="7"/>
  <c r="D62" i="7"/>
  <c r="H61" i="7"/>
  <c r="G61" i="7"/>
  <c r="F61" i="7"/>
  <c r="E61" i="7"/>
  <c r="D61" i="7"/>
  <c r="C58" i="7"/>
  <c r="D57" i="7"/>
  <c r="L56" i="7"/>
  <c r="C29" i="3"/>
  <c r="C39" i="5"/>
  <c r="C51" i="7"/>
  <c r="L5" i="5"/>
  <c r="L4" i="5"/>
  <c r="L2" i="5"/>
  <c r="F34" i="5"/>
  <c r="F32" i="5"/>
  <c r="F30" i="5"/>
  <c r="F28" i="5"/>
  <c r="F26" i="5"/>
  <c r="F24" i="5"/>
  <c r="F22" i="5"/>
  <c r="F20" i="5"/>
  <c r="F18" i="5"/>
  <c r="F16" i="5"/>
  <c r="F14" i="5"/>
  <c r="F12" i="5"/>
  <c r="F10" i="5"/>
  <c r="F8" i="5"/>
  <c r="F20" i="3"/>
  <c r="D74" i="6"/>
  <c r="H73" i="6"/>
  <c r="H72" i="6"/>
  <c r="H71" i="6"/>
  <c r="H70" i="6"/>
  <c r="H69" i="6"/>
  <c r="H68" i="6"/>
  <c r="H67" i="6"/>
  <c r="H66" i="6"/>
  <c r="H65" i="6"/>
  <c r="H64" i="6"/>
  <c r="H63" i="6"/>
  <c r="H62" i="6"/>
  <c r="H61" i="6"/>
  <c r="H60" i="6"/>
  <c r="H59" i="6"/>
  <c r="H58" i="6"/>
  <c r="H57" i="6"/>
  <c r="H56" i="6"/>
  <c r="H55" i="6"/>
  <c r="H54" i="6"/>
  <c r="H53" i="6"/>
  <c r="H52" i="6"/>
  <c r="H51" i="6"/>
  <c r="H50" i="6"/>
  <c r="H49" i="6"/>
  <c r="H48" i="6"/>
  <c r="H32" i="6"/>
  <c r="H31" i="6"/>
  <c r="H30" i="6"/>
  <c r="H29" i="6"/>
  <c r="H28" i="6"/>
  <c r="H27" i="6"/>
  <c r="H26" i="6"/>
  <c r="H25" i="6"/>
  <c r="H24" i="6"/>
  <c r="H23" i="6"/>
  <c r="H22" i="6"/>
  <c r="H21" i="6"/>
  <c r="H20" i="6"/>
  <c r="H19" i="6"/>
  <c r="H18" i="6"/>
  <c r="H17" i="6"/>
  <c r="H16" i="6"/>
  <c r="H15" i="6"/>
  <c r="H14" i="6"/>
  <c r="H13" i="6"/>
  <c r="H12" i="6"/>
  <c r="H11" i="6"/>
  <c r="H10" i="6"/>
  <c r="H9" i="6"/>
  <c r="H8" i="6"/>
  <c r="H7" i="6"/>
  <c r="F46" i="7"/>
  <c r="F44" i="7"/>
  <c r="F42" i="7"/>
  <c r="F40" i="7"/>
  <c r="F38" i="7"/>
  <c r="F36" i="7"/>
  <c r="F34" i="7"/>
  <c r="F32" i="7"/>
  <c r="F30" i="7"/>
  <c r="F28" i="7"/>
  <c r="F26" i="7"/>
  <c r="F24" i="7"/>
  <c r="F22" i="7"/>
  <c r="F20" i="7"/>
  <c r="F18" i="7"/>
  <c r="F16" i="7"/>
  <c r="F14" i="7"/>
  <c r="F12" i="7"/>
  <c r="F10" i="7"/>
  <c r="F8" i="7"/>
  <c r="F24" i="3"/>
  <c r="F22" i="3"/>
  <c r="F18" i="3"/>
  <c r="F16" i="3"/>
  <c r="F14" i="3"/>
  <c r="F12" i="3"/>
  <c r="F10" i="3"/>
  <c r="D7" i="3"/>
  <c r="D75" i="6"/>
  <c r="E39" i="7"/>
  <c r="D39" i="7"/>
  <c r="H38" i="7"/>
  <c r="G38" i="7"/>
  <c r="E38" i="7"/>
  <c r="D38" i="7"/>
  <c r="E37" i="7"/>
  <c r="D37" i="7"/>
  <c r="H36" i="7"/>
  <c r="G36" i="7"/>
  <c r="E36" i="7"/>
  <c r="D36" i="7"/>
  <c r="E35" i="7"/>
  <c r="D35" i="7"/>
  <c r="H34" i="7"/>
  <c r="G34" i="7"/>
  <c r="E34" i="7"/>
  <c r="D34" i="7"/>
  <c r="E33" i="7"/>
  <c r="D33" i="7"/>
  <c r="H32" i="7"/>
  <c r="G32" i="7"/>
  <c r="E32" i="7"/>
  <c r="D32" i="7"/>
  <c r="E31" i="7"/>
  <c r="D31" i="7"/>
  <c r="H30" i="7"/>
  <c r="G30" i="7"/>
  <c r="E30" i="7"/>
  <c r="D30" i="7"/>
  <c r="E29" i="7"/>
  <c r="D29" i="7"/>
  <c r="H28" i="7"/>
  <c r="G28" i="7"/>
  <c r="E28" i="7"/>
  <c r="D28" i="7"/>
  <c r="E27" i="7"/>
  <c r="D27" i="7"/>
  <c r="H26" i="7"/>
  <c r="G26" i="7"/>
  <c r="E26" i="7"/>
  <c r="D26" i="7"/>
  <c r="E25" i="7"/>
  <c r="D25" i="7"/>
  <c r="H24" i="7"/>
  <c r="G24" i="7"/>
  <c r="E24" i="7"/>
  <c r="D24" i="7"/>
  <c r="E47" i="7"/>
  <c r="D47" i="7"/>
  <c r="H46" i="7"/>
  <c r="G46" i="7"/>
  <c r="E46" i="7"/>
  <c r="D46" i="7"/>
  <c r="E45" i="7"/>
  <c r="D45" i="7"/>
  <c r="H44" i="7"/>
  <c r="G44" i="7"/>
  <c r="E44" i="7"/>
  <c r="D44" i="7"/>
  <c r="E43" i="7"/>
  <c r="D43" i="7"/>
  <c r="H42" i="7"/>
  <c r="G42" i="7"/>
  <c r="E42" i="7"/>
  <c r="D42" i="7"/>
  <c r="E41" i="7"/>
  <c r="D41" i="7"/>
  <c r="H40" i="7"/>
  <c r="G40" i="7"/>
  <c r="E40" i="7"/>
  <c r="D40" i="7"/>
  <c r="C53" i="7"/>
  <c r="C52" i="7"/>
  <c r="G50" i="7"/>
  <c r="E23" i="7"/>
  <c r="D23" i="7"/>
  <c r="H22" i="7"/>
  <c r="G22" i="7"/>
  <c r="E22" i="7"/>
  <c r="D22" i="7"/>
  <c r="E21" i="7"/>
  <c r="D21" i="7"/>
  <c r="H20" i="7"/>
  <c r="G20" i="7"/>
  <c r="E20" i="7"/>
  <c r="D20" i="7"/>
  <c r="E19" i="7"/>
  <c r="D19" i="7"/>
  <c r="H18" i="7"/>
  <c r="G18" i="7"/>
  <c r="E18" i="7"/>
  <c r="D18" i="7"/>
  <c r="E17" i="7"/>
  <c r="D17" i="7"/>
  <c r="H16" i="7"/>
  <c r="G16" i="7"/>
  <c r="E16" i="7"/>
  <c r="D16" i="7"/>
  <c r="E15" i="7"/>
  <c r="D15" i="7"/>
  <c r="H14" i="7"/>
  <c r="G14" i="7"/>
  <c r="E14" i="7"/>
  <c r="D14" i="7"/>
  <c r="E13" i="7"/>
  <c r="D13" i="7"/>
  <c r="H12" i="7"/>
  <c r="G12" i="7"/>
  <c r="E12" i="7"/>
  <c r="D12" i="7"/>
  <c r="E11" i="7"/>
  <c r="D11" i="7"/>
  <c r="H10" i="7"/>
  <c r="G10" i="7"/>
  <c r="E10" i="7"/>
  <c r="D10" i="7"/>
  <c r="E9" i="7"/>
  <c r="D9" i="7"/>
  <c r="H8" i="7"/>
  <c r="G8" i="7"/>
  <c r="E8" i="7"/>
  <c r="D8" i="7"/>
  <c r="C5" i="7"/>
  <c r="D4" i="7"/>
  <c r="L3" i="7"/>
  <c r="F7" i="6"/>
  <c r="N3" i="6"/>
  <c r="N2" i="6"/>
  <c r="L3" i="5"/>
  <c r="K4" i="3"/>
  <c r="K3" i="3"/>
  <c r="K2" i="3"/>
  <c r="G38" i="5"/>
  <c r="G28" i="3"/>
  <c r="D4" i="6"/>
  <c r="D45" i="6"/>
  <c r="C43" i="6"/>
  <c r="C30" i="3"/>
  <c r="C78" i="6"/>
  <c r="C77" i="6"/>
  <c r="C76" i="6"/>
  <c r="C46" i="6"/>
  <c r="I75" i="6"/>
  <c r="J73" i="6"/>
  <c r="I73" i="6"/>
  <c r="G73" i="6"/>
  <c r="F73" i="6"/>
  <c r="E73" i="6"/>
  <c r="D73" i="6"/>
  <c r="J72" i="6"/>
  <c r="I72" i="6"/>
  <c r="G72" i="6"/>
  <c r="F72" i="6"/>
  <c r="E72" i="6"/>
  <c r="D72" i="6"/>
  <c r="J71" i="6"/>
  <c r="I71" i="6"/>
  <c r="G71" i="6"/>
  <c r="F71" i="6"/>
  <c r="E71" i="6"/>
  <c r="D71" i="6"/>
  <c r="J70" i="6"/>
  <c r="I70" i="6"/>
  <c r="G70" i="6"/>
  <c r="F70" i="6"/>
  <c r="E70" i="6"/>
  <c r="D70" i="6"/>
  <c r="J69" i="6"/>
  <c r="I69" i="6"/>
  <c r="G69" i="6"/>
  <c r="F69" i="6"/>
  <c r="E69" i="6"/>
  <c r="D69" i="6"/>
  <c r="J68" i="6"/>
  <c r="I68" i="6"/>
  <c r="G68" i="6"/>
  <c r="F68" i="6"/>
  <c r="E68" i="6"/>
  <c r="D68" i="6"/>
  <c r="J67" i="6"/>
  <c r="I67" i="6"/>
  <c r="G67" i="6"/>
  <c r="F67" i="6"/>
  <c r="E67" i="6"/>
  <c r="D67" i="6"/>
  <c r="J66" i="6"/>
  <c r="I66" i="6"/>
  <c r="G66" i="6"/>
  <c r="F66" i="6"/>
  <c r="E66" i="6"/>
  <c r="D66" i="6"/>
  <c r="J65" i="6"/>
  <c r="I65" i="6"/>
  <c r="G65" i="6"/>
  <c r="F65" i="6"/>
  <c r="E65" i="6"/>
  <c r="D65" i="6"/>
  <c r="J64" i="6"/>
  <c r="I64" i="6"/>
  <c r="G64" i="6"/>
  <c r="F64" i="6"/>
  <c r="E64" i="6"/>
  <c r="D64" i="6"/>
  <c r="J63" i="6"/>
  <c r="I63" i="6"/>
  <c r="G63" i="6"/>
  <c r="F63" i="6"/>
  <c r="E63" i="6"/>
  <c r="D63" i="6"/>
  <c r="J62" i="6"/>
  <c r="I62" i="6"/>
  <c r="G62" i="6"/>
  <c r="F62" i="6"/>
  <c r="E62" i="6"/>
  <c r="D62" i="6"/>
  <c r="J61" i="6"/>
  <c r="I61" i="6"/>
  <c r="G61" i="6"/>
  <c r="F61" i="6"/>
  <c r="E61" i="6"/>
  <c r="D61" i="6"/>
  <c r="J60" i="6"/>
  <c r="I60" i="6"/>
  <c r="G60" i="6"/>
  <c r="F60" i="6"/>
  <c r="E60" i="6"/>
  <c r="D60" i="6"/>
  <c r="J59" i="6"/>
  <c r="I59" i="6"/>
  <c r="G59" i="6"/>
  <c r="F59" i="6"/>
  <c r="E59" i="6"/>
  <c r="D59" i="6"/>
  <c r="J58" i="6"/>
  <c r="I58" i="6"/>
  <c r="G58" i="6"/>
  <c r="F58" i="6"/>
  <c r="E58" i="6"/>
  <c r="D58" i="6"/>
  <c r="J57" i="6"/>
  <c r="I57" i="6"/>
  <c r="G57" i="6"/>
  <c r="F57" i="6"/>
  <c r="E57" i="6"/>
  <c r="D57" i="6"/>
  <c r="J56" i="6"/>
  <c r="I56" i="6"/>
  <c r="G56" i="6"/>
  <c r="F56" i="6"/>
  <c r="E56" i="6"/>
  <c r="D56" i="6"/>
  <c r="J55" i="6"/>
  <c r="I55" i="6"/>
  <c r="G55" i="6"/>
  <c r="F55" i="6"/>
  <c r="E55" i="6"/>
  <c r="D55" i="6"/>
  <c r="J54" i="6"/>
  <c r="I54" i="6"/>
  <c r="G54" i="6"/>
  <c r="F54" i="6"/>
  <c r="E54" i="6"/>
  <c r="D54" i="6"/>
  <c r="J53" i="6"/>
  <c r="I53" i="6"/>
  <c r="G53" i="6"/>
  <c r="F53" i="6"/>
  <c r="E53" i="6"/>
  <c r="D53" i="6"/>
  <c r="J52" i="6"/>
  <c r="I52" i="6"/>
  <c r="G52" i="6"/>
  <c r="F52" i="6"/>
  <c r="E52" i="6"/>
  <c r="D52" i="6"/>
  <c r="J51" i="6"/>
  <c r="I51" i="6"/>
  <c r="G51" i="6"/>
  <c r="F51" i="6"/>
  <c r="E51" i="6"/>
  <c r="D51" i="6"/>
  <c r="J50" i="6"/>
  <c r="I50" i="6"/>
  <c r="G50" i="6"/>
  <c r="F50" i="6"/>
  <c r="E50" i="6"/>
  <c r="D50" i="6"/>
  <c r="J49" i="6"/>
  <c r="I49" i="6"/>
  <c r="G49" i="6"/>
  <c r="F49" i="6"/>
  <c r="E49" i="6"/>
  <c r="D49" i="6"/>
  <c r="J48" i="6"/>
  <c r="I48" i="6"/>
  <c r="G48" i="6"/>
  <c r="F48" i="6"/>
  <c r="E48" i="6"/>
  <c r="D48" i="6"/>
  <c r="C37" i="6"/>
  <c r="C36" i="6"/>
  <c r="C35" i="6"/>
  <c r="C5" i="6"/>
  <c r="C41" i="5"/>
  <c r="C40" i="5"/>
  <c r="C5" i="5"/>
  <c r="D4" i="5"/>
  <c r="C31" i="3"/>
  <c r="C5" i="3"/>
  <c r="D4" i="3"/>
  <c r="D9" i="6"/>
  <c r="E9" i="6"/>
  <c r="F9" i="6"/>
  <c r="G9" i="6"/>
  <c r="I9" i="6"/>
  <c r="J9" i="6"/>
  <c r="D10" i="6"/>
  <c r="E10" i="6"/>
  <c r="F10" i="6"/>
  <c r="G10" i="6"/>
  <c r="I10" i="6"/>
  <c r="J10" i="6"/>
  <c r="D11" i="6"/>
  <c r="E11" i="6"/>
  <c r="F11" i="6"/>
  <c r="G11" i="6"/>
  <c r="I11" i="6"/>
  <c r="J11" i="6"/>
  <c r="D12" i="6"/>
  <c r="E12" i="6"/>
  <c r="F12" i="6"/>
  <c r="G12" i="6"/>
  <c r="I12" i="6"/>
  <c r="J12" i="6"/>
  <c r="D13" i="6"/>
  <c r="E13" i="6"/>
  <c r="F13" i="6"/>
  <c r="G13" i="6"/>
  <c r="I13" i="6"/>
  <c r="J13" i="6"/>
  <c r="D14" i="6"/>
  <c r="E14" i="6"/>
  <c r="F14" i="6"/>
  <c r="G14" i="6"/>
  <c r="I14" i="6"/>
  <c r="J14" i="6"/>
  <c r="D15" i="6"/>
  <c r="E15" i="6"/>
  <c r="F15" i="6"/>
  <c r="G15" i="6"/>
  <c r="I15" i="6"/>
  <c r="J15" i="6"/>
  <c r="D16" i="6"/>
  <c r="E16" i="6"/>
  <c r="F16" i="6"/>
  <c r="G16" i="6"/>
  <c r="I16" i="6"/>
  <c r="J16" i="6"/>
  <c r="D17" i="6"/>
  <c r="E17" i="6"/>
  <c r="F17" i="6"/>
  <c r="G17" i="6"/>
  <c r="I17" i="6"/>
  <c r="J17" i="6"/>
  <c r="D18" i="6"/>
  <c r="E18" i="6"/>
  <c r="F18" i="6"/>
  <c r="G18" i="6"/>
  <c r="I18" i="6"/>
  <c r="J18" i="6"/>
  <c r="D19" i="6"/>
  <c r="E19" i="6"/>
  <c r="F19" i="6"/>
  <c r="G19" i="6"/>
  <c r="I19" i="6"/>
  <c r="J19" i="6"/>
  <c r="D20" i="6"/>
  <c r="E20" i="6"/>
  <c r="F20" i="6"/>
  <c r="G20" i="6"/>
  <c r="I20" i="6"/>
  <c r="J20" i="6"/>
  <c r="D21" i="6"/>
  <c r="E21" i="6"/>
  <c r="F21" i="6"/>
  <c r="G21" i="6"/>
  <c r="I21" i="6"/>
  <c r="J21" i="6"/>
  <c r="D22" i="6"/>
  <c r="E22" i="6"/>
  <c r="F22" i="6"/>
  <c r="G22" i="6"/>
  <c r="I22" i="6"/>
  <c r="J22" i="6"/>
  <c r="D23" i="6"/>
  <c r="E23" i="6"/>
  <c r="F23" i="6"/>
  <c r="G23" i="6"/>
  <c r="I23" i="6"/>
  <c r="J23" i="6"/>
  <c r="D24" i="6"/>
  <c r="E24" i="6"/>
  <c r="F24" i="6"/>
  <c r="G24" i="6"/>
  <c r="I24" i="6"/>
  <c r="J24" i="6"/>
  <c r="D25" i="6"/>
  <c r="E25" i="6"/>
  <c r="F25" i="6"/>
  <c r="G25" i="6"/>
  <c r="I25" i="6"/>
  <c r="J25" i="6"/>
  <c r="D26" i="6"/>
  <c r="E26" i="6"/>
  <c r="F26" i="6"/>
  <c r="G26" i="6"/>
  <c r="I26" i="6"/>
  <c r="J26" i="6"/>
  <c r="D27" i="6"/>
  <c r="E27" i="6"/>
  <c r="F27" i="6"/>
  <c r="G27" i="6"/>
  <c r="I27" i="6"/>
  <c r="J27" i="6"/>
  <c r="D28" i="6"/>
  <c r="E28" i="6"/>
  <c r="F28" i="6"/>
  <c r="G28" i="6"/>
  <c r="I28" i="6"/>
  <c r="J28" i="6"/>
  <c r="D29" i="6"/>
  <c r="E29" i="6"/>
  <c r="F29" i="6"/>
  <c r="G29" i="6"/>
  <c r="I29" i="6"/>
  <c r="J29" i="6"/>
  <c r="D30" i="6"/>
  <c r="E30" i="6"/>
  <c r="F30" i="6"/>
  <c r="G30" i="6"/>
  <c r="I30" i="6"/>
  <c r="J30" i="6"/>
  <c r="D31" i="6"/>
  <c r="E31" i="6"/>
  <c r="F31" i="6"/>
  <c r="G31" i="6"/>
  <c r="I31" i="6"/>
  <c r="J31" i="6"/>
  <c r="D32" i="6"/>
  <c r="E32" i="6"/>
  <c r="F32" i="6"/>
  <c r="G32" i="6"/>
  <c r="I32" i="6"/>
  <c r="J32" i="6"/>
  <c r="J8" i="6"/>
  <c r="I8" i="6"/>
  <c r="G8" i="6"/>
  <c r="F8" i="6"/>
  <c r="E8" i="6"/>
  <c r="D8" i="6"/>
  <c r="G7" i="6"/>
  <c r="E7" i="6"/>
  <c r="D7" i="6"/>
  <c r="I7" i="6"/>
  <c r="J7" i="6"/>
  <c r="I34" i="6"/>
  <c r="E34" i="5"/>
  <c r="D34" i="5"/>
  <c r="E35" i="5"/>
  <c r="D35" i="5"/>
  <c r="H34" i="5"/>
  <c r="G34" i="5"/>
  <c r="E32" i="5"/>
  <c r="D32" i="5"/>
  <c r="E33" i="5"/>
  <c r="D33" i="5"/>
  <c r="H32" i="5"/>
  <c r="G32" i="5"/>
  <c r="E30" i="5"/>
  <c r="D30" i="5"/>
  <c r="E31" i="5"/>
  <c r="D31" i="5"/>
  <c r="H30" i="5"/>
  <c r="G30" i="5"/>
  <c r="E28" i="5"/>
  <c r="D28" i="5"/>
  <c r="E29" i="5"/>
  <c r="D29" i="5"/>
  <c r="H28" i="5"/>
  <c r="G28" i="5"/>
  <c r="E26" i="5"/>
  <c r="D26" i="5"/>
  <c r="E27" i="5"/>
  <c r="D27" i="5"/>
  <c r="H26" i="5"/>
  <c r="G26" i="5"/>
  <c r="E24" i="5"/>
  <c r="D24" i="5"/>
  <c r="E25" i="5"/>
  <c r="D25" i="5"/>
  <c r="H24" i="5"/>
  <c r="G24" i="5"/>
  <c r="D8" i="5"/>
  <c r="E8" i="5"/>
  <c r="G8" i="5"/>
  <c r="H8" i="5"/>
  <c r="D9" i="5"/>
  <c r="E9" i="5"/>
  <c r="D10" i="5"/>
  <c r="E10" i="5"/>
  <c r="G10" i="5"/>
  <c r="H10" i="5"/>
  <c r="D11" i="5"/>
  <c r="E11" i="5"/>
  <c r="D12" i="5"/>
  <c r="E12" i="5"/>
  <c r="G12" i="5"/>
  <c r="H12" i="5"/>
  <c r="D13" i="5"/>
  <c r="E13" i="5"/>
  <c r="D14" i="5"/>
  <c r="E14" i="5"/>
  <c r="G14" i="5"/>
  <c r="H14" i="5"/>
  <c r="D15" i="5"/>
  <c r="E15" i="5"/>
  <c r="D16" i="5"/>
  <c r="E16" i="5"/>
  <c r="G16" i="5"/>
  <c r="H16" i="5"/>
  <c r="D17" i="5"/>
  <c r="E17" i="5"/>
  <c r="D18" i="5"/>
  <c r="E18" i="5"/>
  <c r="G18" i="5"/>
  <c r="H18" i="5"/>
  <c r="D19" i="5"/>
  <c r="E19" i="5"/>
  <c r="D20" i="5"/>
  <c r="E20" i="5"/>
  <c r="G20" i="5"/>
  <c r="H20" i="5"/>
  <c r="D21" i="5"/>
  <c r="E21" i="5"/>
  <c r="D22" i="5"/>
  <c r="E22" i="5"/>
  <c r="G22" i="5"/>
  <c r="H22" i="5"/>
  <c r="D23" i="5"/>
  <c r="E23" i="5"/>
  <c r="E24" i="3"/>
  <c r="D24" i="3"/>
  <c r="E25" i="3"/>
  <c r="D25" i="3"/>
  <c r="H24" i="3"/>
  <c r="G24" i="3"/>
  <c r="E22" i="3"/>
  <c r="D22" i="3"/>
  <c r="E23" i="3"/>
  <c r="D23" i="3"/>
  <c r="H22" i="3"/>
  <c r="G22" i="3"/>
  <c r="E20" i="3"/>
  <c r="D20" i="3"/>
  <c r="E21" i="3"/>
  <c r="D21" i="3"/>
  <c r="H20" i="3"/>
  <c r="G20" i="3"/>
  <c r="E18" i="3"/>
  <c r="D18" i="3"/>
  <c r="E19" i="3"/>
  <c r="D19" i="3"/>
  <c r="H18" i="3"/>
  <c r="G18" i="3"/>
  <c r="E16" i="3"/>
  <c r="D16" i="3"/>
  <c r="E17" i="3"/>
  <c r="D17" i="3"/>
  <c r="H16" i="3"/>
  <c r="G16" i="3"/>
  <c r="E14" i="3"/>
  <c r="D14" i="3"/>
  <c r="E15" i="3"/>
  <c r="D15" i="3"/>
  <c r="H14" i="3"/>
  <c r="G14" i="3"/>
  <c r="E12" i="3"/>
  <c r="D12" i="3"/>
  <c r="E13" i="3"/>
  <c r="D13" i="3"/>
  <c r="H12" i="3"/>
  <c r="G12" i="3"/>
  <c r="E10" i="3"/>
  <c r="D10" i="3"/>
  <c r="E11" i="3"/>
  <c r="D11" i="3"/>
  <c r="H10" i="3"/>
  <c r="G10" i="3"/>
</calcChain>
</file>

<file path=xl/sharedStrings.xml><?xml version="1.0" encoding="utf-8"?>
<sst xmlns="http://schemas.openxmlformats.org/spreadsheetml/2006/main" count="331" uniqueCount="104">
  <si>
    <t>※</t>
    <phoneticPr fontId="2"/>
  </si>
  <si>
    <t>１～８の</t>
    <phoneticPr fontId="2"/>
  </si>
  <si>
    <t>※</t>
    <phoneticPr fontId="2"/>
  </si>
  <si>
    <t>ここで入力した項目は、すべての参加申込書に反映されます。</t>
    <rPh sb="3" eb="5">
      <t>ニュウリョク</t>
    </rPh>
    <rPh sb="7" eb="9">
      <t>コウモク</t>
    </rPh>
    <rPh sb="15" eb="17">
      <t>サンカ</t>
    </rPh>
    <rPh sb="17" eb="20">
      <t>モウシコミショ</t>
    </rPh>
    <rPh sb="21" eb="23">
      <t>ハンエイ</t>
    </rPh>
    <phoneticPr fontId="2"/>
  </si>
  <si>
    <t>※</t>
    <phoneticPr fontId="2"/>
  </si>
  <si>
    <t>監督・引率責任者・申し込み責任者は、大会ごとに変更可能です。</t>
    <rPh sb="0" eb="2">
      <t>カントク</t>
    </rPh>
    <rPh sb="3" eb="5">
      <t>インソツ</t>
    </rPh>
    <rPh sb="5" eb="8">
      <t>セキニンシャ</t>
    </rPh>
    <rPh sb="9" eb="10">
      <t>モウ</t>
    </rPh>
    <rPh sb="11" eb="12">
      <t>コ</t>
    </rPh>
    <rPh sb="13" eb="16">
      <t>セキニンシャ</t>
    </rPh>
    <rPh sb="18" eb="20">
      <t>タイカイ</t>
    </rPh>
    <rPh sb="23" eb="25">
      <t>ヘンコウ</t>
    </rPh>
    <rPh sb="25" eb="27">
      <t>カノウ</t>
    </rPh>
    <phoneticPr fontId="2"/>
  </si>
  <si>
    <t>※</t>
    <phoneticPr fontId="2"/>
  </si>
  <si>
    <t>男女共学校の場合には、ファイルをコピーして男女別に利用した方が便利かと思います。</t>
    <rPh sb="0" eb="2">
      <t>ダンジョ</t>
    </rPh>
    <rPh sb="2" eb="5">
      <t>キョウガクコウ</t>
    </rPh>
    <rPh sb="6" eb="8">
      <t>バアイ</t>
    </rPh>
    <rPh sb="21" eb="24">
      <t>ダンジョベツ</t>
    </rPh>
    <rPh sb="25" eb="27">
      <t>リヨウ</t>
    </rPh>
    <rPh sb="29" eb="30">
      <t>ホウ</t>
    </rPh>
    <rPh sb="31" eb="33">
      <t>ベンリ</t>
    </rPh>
    <rPh sb="35" eb="36">
      <t>オモ</t>
    </rPh>
    <phoneticPr fontId="2"/>
  </si>
  <si>
    <t>年度</t>
    <rPh sb="0" eb="2">
      <t>ネンド</t>
    </rPh>
    <phoneticPr fontId="2"/>
  </si>
  <si>
    <t>２．学校名を入力してください。（正式名称）</t>
    <rPh sb="2" eb="5">
      <t>ガッコウメイ</t>
    </rPh>
    <rPh sb="6" eb="8">
      <t>ニュウリョク</t>
    </rPh>
    <rPh sb="16" eb="18">
      <t>セイシキ</t>
    </rPh>
    <rPh sb="18" eb="20">
      <t>メイショウ</t>
    </rPh>
    <phoneticPr fontId="2"/>
  </si>
  <si>
    <t>例）宮城県青葉山高等学校</t>
    <rPh sb="0" eb="1">
      <t>レイ</t>
    </rPh>
    <rPh sb="2" eb="5">
      <t>ミヤギケン</t>
    </rPh>
    <rPh sb="5" eb="8">
      <t>アオバヤマ</t>
    </rPh>
    <rPh sb="8" eb="10">
      <t>コウトウ</t>
    </rPh>
    <rPh sb="10" eb="12">
      <t>ガッコウ</t>
    </rPh>
    <phoneticPr fontId="2"/>
  </si>
  <si>
    <t>３．学校長名を入力してください。</t>
    <rPh sb="2" eb="4">
      <t>ガッコウ</t>
    </rPh>
    <rPh sb="4" eb="5">
      <t>チョウ</t>
    </rPh>
    <rPh sb="5" eb="6">
      <t>メイ</t>
    </rPh>
    <rPh sb="7" eb="9">
      <t>ニュウリョク</t>
    </rPh>
    <phoneticPr fontId="2"/>
  </si>
  <si>
    <t>例）青葉山　太郎</t>
    <rPh sb="0" eb="1">
      <t>レイ</t>
    </rPh>
    <rPh sb="2" eb="5">
      <t>アオバヤマ</t>
    </rPh>
    <rPh sb="6" eb="7">
      <t>フトシ</t>
    </rPh>
    <rPh sb="7" eb="8">
      <t>ロウ</t>
    </rPh>
    <phoneticPr fontId="2"/>
  </si>
  <si>
    <t>４．団体戦監督氏名を入力してください。</t>
    <rPh sb="2" eb="5">
      <t>ダンタイセン</t>
    </rPh>
    <rPh sb="5" eb="7">
      <t>カントク</t>
    </rPh>
    <rPh sb="7" eb="8">
      <t>シ</t>
    </rPh>
    <rPh sb="8" eb="9">
      <t>メイ</t>
    </rPh>
    <rPh sb="10" eb="12">
      <t>ニュウリョク</t>
    </rPh>
    <phoneticPr fontId="2"/>
  </si>
  <si>
    <t>例）青葉山　次郎</t>
    <rPh sb="0" eb="1">
      <t>レイ</t>
    </rPh>
    <rPh sb="2" eb="5">
      <t>アオバヤマ</t>
    </rPh>
    <rPh sb="6" eb="8">
      <t>ジロウ</t>
    </rPh>
    <phoneticPr fontId="2"/>
  </si>
  <si>
    <t>５．引率責任者氏名を入力してください。</t>
    <rPh sb="2" eb="4">
      <t>インソツ</t>
    </rPh>
    <rPh sb="4" eb="7">
      <t>セキニンシャ</t>
    </rPh>
    <rPh sb="7" eb="9">
      <t>シメイ</t>
    </rPh>
    <rPh sb="10" eb="12">
      <t>ニュウリョク</t>
    </rPh>
    <phoneticPr fontId="2"/>
  </si>
  <si>
    <t>例）青葉山　三郎</t>
    <rPh sb="0" eb="1">
      <t>レイ</t>
    </rPh>
    <rPh sb="2" eb="5">
      <t>アオバヤマ</t>
    </rPh>
    <rPh sb="6" eb="8">
      <t>サブロウ</t>
    </rPh>
    <phoneticPr fontId="2"/>
  </si>
  <si>
    <t>５．申し込み責任者氏名を入力してください。</t>
    <rPh sb="2" eb="3">
      <t>モウ</t>
    </rPh>
    <rPh sb="4" eb="5">
      <t>コ</t>
    </rPh>
    <rPh sb="6" eb="9">
      <t>セキニンシャ</t>
    </rPh>
    <rPh sb="9" eb="11">
      <t>シメイ</t>
    </rPh>
    <rPh sb="12" eb="14">
      <t>ニュウリョク</t>
    </rPh>
    <phoneticPr fontId="2"/>
  </si>
  <si>
    <t>例）青葉山　四郎</t>
    <rPh sb="0" eb="1">
      <t>レイ</t>
    </rPh>
    <rPh sb="2" eb="5">
      <t>アオバヤマ</t>
    </rPh>
    <rPh sb="6" eb="8">
      <t>シロウ</t>
    </rPh>
    <phoneticPr fontId="2"/>
  </si>
  <si>
    <t>例）仙塩</t>
    <rPh sb="0" eb="1">
      <t>レイ</t>
    </rPh>
    <rPh sb="2" eb="4">
      <t>センエン</t>
    </rPh>
    <phoneticPr fontId="2"/>
  </si>
  <si>
    <t>地区</t>
    <rPh sb="0" eb="2">
      <t>チク</t>
    </rPh>
    <phoneticPr fontId="2"/>
  </si>
  <si>
    <t>８．男女別を入力してください。(男子･女子のいずれか)</t>
    <rPh sb="2" eb="5">
      <t>ダンジョベツ</t>
    </rPh>
    <rPh sb="6" eb="8">
      <t>ニュウリョク</t>
    </rPh>
    <rPh sb="16" eb="18">
      <t>ダンシ</t>
    </rPh>
    <rPh sb="19" eb="21">
      <t>ジョシ</t>
    </rPh>
    <phoneticPr fontId="2"/>
  </si>
  <si>
    <t>例）男子</t>
    <rPh sb="0" eb="1">
      <t>レイ</t>
    </rPh>
    <rPh sb="2" eb="4">
      <t>ダンシ</t>
    </rPh>
    <phoneticPr fontId="2"/>
  </si>
  <si>
    <t>内を入力(貼り付け)してください。</t>
    <rPh sb="0" eb="1">
      <t>ナイ</t>
    </rPh>
    <rPh sb="2" eb="4">
      <t>ニュウリョク</t>
    </rPh>
    <rPh sb="5" eb="6">
      <t>ハ</t>
    </rPh>
    <rPh sb="7" eb="8">
      <t>ツ</t>
    </rPh>
    <phoneticPr fontId="2"/>
  </si>
  <si>
    <t>※</t>
    <phoneticPr fontId="2"/>
  </si>
  <si>
    <r>
      <t>学年(数字１桁)は、</t>
    </r>
    <r>
      <rPr>
        <sz val="11"/>
        <color indexed="10"/>
        <rFont val="ＭＳ 明朝"/>
        <family val="1"/>
        <charset val="128"/>
      </rPr>
      <t>必ず各学校で入力</t>
    </r>
    <r>
      <rPr>
        <sz val="11"/>
        <color indexed="12"/>
        <rFont val="ＭＳ 明朝"/>
        <family val="1"/>
        <charset val="128"/>
      </rPr>
      <t>してください。</t>
    </r>
    <rPh sb="0" eb="2">
      <t>ガクネン</t>
    </rPh>
    <rPh sb="3" eb="5">
      <t>スウジ</t>
    </rPh>
    <rPh sb="6" eb="7">
      <t>ケタ</t>
    </rPh>
    <rPh sb="10" eb="11">
      <t>カナラ</t>
    </rPh>
    <rPh sb="12" eb="15">
      <t>カクガッコウ</t>
    </rPh>
    <rPh sb="16" eb="18">
      <t>ニュウリョク</t>
    </rPh>
    <phoneticPr fontId="2"/>
  </si>
  <si>
    <t>※</t>
    <phoneticPr fontId="2"/>
  </si>
  <si>
    <t>備考欄に学年組番、校内番手、前衛後衛の別、などを入力して、ソートしなおした方が使いやすいと思います。</t>
    <rPh sb="0" eb="3">
      <t>ビコウラン</t>
    </rPh>
    <rPh sb="4" eb="6">
      <t>ガクネン</t>
    </rPh>
    <rPh sb="6" eb="7">
      <t>クミ</t>
    </rPh>
    <rPh sb="7" eb="8">
      <t>バン</t>
    </rPh>
    <rPh sb="9" eb="11">
      <t>コウナイ</t>
    </rPh>
    <rPh sb="11" eb="13">
      <t>バンテ</t>
    </rPh>
    <rPh sb="14" eb="16">
      <t>ゼンエイ</t>
    </rPh>
    <rPh sb="16" eb="18">
      <t>コウエイ</t>
    </rPh>
    <rPh sb="19" eb="20">
      <t>ベツ</t>
    </rPh>
    <rPh sb="24" eb="26">
      <t>ニュウリョク</t>
    </rPh>
    <rPh sb="37" eb="38">
      <t>ホウ</t>
    </rPh>
    <rPh sb="39" eb="40">
      <t>ツカ</t>
    </rPh>
    <rPh sb="45" eb="46">
      <t>オモ</t>
    </rPh>
    <phoneticPr fontId="2"/>
  </si>
  <si>
    <t>※</t>
    <phoneticPr fontId="2"/>
  </si>
  <si>
    <t>生徒数は１００名まで、対応しています。</t>
    <rPh sb="0" eb="3">
      <t>セイトスウ</t>
    </rPh>
    <rPh sb="7" eb="8">
      <t>メイ</t>
    </rPh>
    <rPh sb="11" eb="13">
      <t>タイオウ</t>
    </rPh>
    <phoneticPr fontId="2"/>
  </si>
  <si>
    <t>し、大会当日までに、会員登録を完了してください。</t>
    <rPh sb="2" eb="4">
      <t>タイカイ</t>
    </rPh>
    <rPh sb="4" eb="6">
      <t>トウジツ</t>
    </rPh>
    <rPh sb="10" eb="12">
      <t>カイイン</t>
    </rPh>
    <rPh sb="12" eb="14">
      <t>トウロク</t>
    </rPh>
    <rPh sb="15" eb="17">
      <t>カンリョウ</t>
    </rPh>
    <phoneticPr fontId="2"/>
  </si>
  <si>
    <t>会員名（姓）</t>
  </si>
  <si>
    <t>会員名（名）</t>
  </si>
  <si>
    <t>会員名(性)　　　　フリガナ</t>
    <rPh sb="4" eb="5">
      <t>セイ</t>
    </rPh>
    <phoneticPr fontId="2"/>
  </si>
  <si>
    <t>会員名(名)　　　　フリガナ</t>
    <rPh sb="4" eb="5">
      <t>ナ</t>
    </rPh>
    <phoneticPr fontId="2"/>
  </si>
  <si>
    <t>性別</t>
  </si>
  <si>
    <t>生年月日</t>
  </si>
  <si>
    <t>学年(数字１桁)</t>
    <rPh sb="0" eb="2">
      <t>ガクネン</t>
    </rPh>
    <rPh sb="3" eb="5">
      <t>スウジ</t>
    </rPh>
    <rPh sb="6" eb="7">
      <t>ケタ</t>
    </rPh>
    <phoneticPr fontId="2"/>
  </si>
  <si>
    <t>備考１</t>
    <rPh sb="0" eb="2">
      <t>ビコウ</t>
    </rPh>
    <phoneticPr fontId="2"/>
  </si>
  <si>
    <t>備考２</t>
    <rPh sb="0" eb="2">
      <t>ビコウ</t>
    </rPh>
    <phoneticPr fontId="2"/>
  </si>
  <si>
    <t>備考３</t>
    <rPh sb="0" eb="2">
      <t>ビコウ</t>
    </rPh>
    <phoneticPr fontId="2"/>
  </si>
  <si>
    <t>例</t>
    <rPh sb="0" eb="1">
      <t>レイ</t>
    </rPh>
    <phoneticPr fontId="2"/>
  </si>
  <si>
    <t>青葉山</t>
    <rPh sb="0" eb="3">
      <t>アオバヤマ</t>
    </rPh>
    <phoneticPr fontId="2"/>
  </si>
  <si>
    <t>太郎</t>
    <rPh sb="0" eb="2">
      <t>タロウ</t>
    </rPh>
    <phoneticPr fontId="2"/>
  </si>
  <si>
    <t>アオバヤマ</t>
    <phoneticPr fontId="2"/>
  </si>
  <si>
    <t>タロウ</t>
    <phoneticPr fontId="2"/>
  </si>
  <si>
    <t>団体戦　参加申込書</t>
    <rPh sb="0" eb="3">
      <t>ダンタイセン</t>
    </rPh>
    <rPh sb="4" eb="6">
      <t>サンカ</t>
    </rPh>
    <rPh sb="6" eb="9">
      <t>モウシコミショ</t>
    </rPh>
    <phoneticPr fontId="2"/>
  </si>
  <si>
    <t>フリガナ</t>
    <phoneticPr fontId="2"/>
  </si>
  <si>
    <t>学年</t>
    <rPh sb="0" eb="2">
      <t>ガクネン</t>
    </rPh>
    <phoneticPr fontId="2"/>
  </si>
  <si>
    <t>生年月日</t>
    <rPh sb="0" eb="2">
      <t>セイネン</t>
    </rPh>
    <rPh sb="2" eb="4">
      <t>ガッピ</t>
    </rPh>
    <phoneticPr fontId="2"/>
  </si>
  <si>
    <t>会員登録番号</t>
    <rPh sb="0" eb="2">
      <t>カイイン</t>
    </rPh>
    <rPh sb="2" eb="4">
      <t>トウロク</t>
    </rPh>
    <rPh sb="4" eb="6">
      <t>バンゴウ</t>
    </rPh>
    <phoneticPr fontId="2"/>
  </si>
  <si>
    <t>選　手　氏　名</t>
    <rPh sb="0" eb="1">
      <t>セン</t>
    </rPh>
    <rPh sb="2" eb="3">
      <t>テ</t>
    </rPh>
    <rPh sb="4" eb="5">
      <t>シ</t>
    </rPh>
    <rPh sb="6" eb="7">
      <t>メイ</t>
    </rPh>
    <phoneticPr fontId="2"/>
  </si>
  <si>
    <t>１</t>
    <phoneticPr fontId="2"/>
  </si>
  <si>
    <t>以上のとおり参加を申し込みます</t>
    <rPh sb="0" eb="2">
      <t>イジョウ</t>
    </rPh>
    <rPh sb="6" eb="8">
      <t>サンカ</t>
    </rPh>
    <rPh sb="9" eb="10">
      <t>モウ</t>
    </rPh>
    <rPh sb="11" eb="12">
      <t>コ</t>
    </rPh>
    <phoneticPr fontId="2"/>
  </si>
  <si>
    <t>今大会は不参加といたします</t>
    <rPh sb="0" eb="3">
      <t>コンタイカイ</t>
    </rPh>
    <rPh sb="4" eb="7">
      <t>フサンカ</t>
    </rPh>
    <phoneticPr fontId="2"/>
  </si>
  <si>
    <t>２</t>
    <phoneticPr fontId="2"/>
  </si>
  <si>
    <t>２</t>
    <phoneticPr fontId="2"/>
  </si>
  <si>
    <t>３</t>
    <phoneticPr fontId="2"/>
  </si>
  <si>
    <t>４</t>
    <phoneticPr fontId="2"/>
  </si>
  <si>
    <t>まだ、会員登録をしていない生徒を申し込む場合には、「会員ＩＤ」の欄は「未登録」または「申請中」と入力</t>
    <rPh sb="3" eb="5">
      <t>カイイン</t>
    </rPh>
    <rPh sb="5" eb="7">
      <t>トウロク</t>
    </rPh>
    <rPh sb="13" eb="15">
      <t>セイト</t>
    </rPh>
    <rPh sb="16" eb="17">
      <t>モウ</t>
    </rPh>
    <rPh sb="18" eb="19">
      <t>コ</t>
    </rPh>
    <rPh sb="20" eb="22">
      <t>バアイ</t>
    </rPh>
    <rPh sb="26" eb="28">
      <t>カイイン</t>
    </rPh>
    <rPh sb="32" eb="33">
      <t>ラン</t>
    </rPh>
    <rPh sb="35" eb="38">
      <t>ミトウロク</t>
    </rPh>
    <rPh sb="43" eb="46">
      <t>シンセイチュウ</t>
    </rPh>
    <rPh sb="48" eb="50">
      <t>ニュウリョク</t>
    </rPh>
    <phoneticPr fontId="2"/>
  </si>
  <si>
    <t>個人戦　参加申込書</t>
    <rPh sb="0" eb="2">
      <t>コジン</t>
    </rPh>
    <rPh sb="2" eb="3">
      <t>イクサ</t>
    </rPh>
    <rPh sb="4" eb="6">
      <t>サンカ</t>
    </rPh>
    <rPh sb="6" eb="9">
      <t>モウシコミショ</t>
    </rPh>
    <phoneticPr fontId="2"/>
  </si>
  <si>
    <t>戦績</t>
    <rPh sb="0" eb="2">
      <t>センセキ</t>
    </rPh>
    <phoneticPr fontId="2"/>
  </si>
  <si>
    <t>備考</t>
    <rPh sb="0" eb="2">
      <t>ビコウ</t>
    </rPh>
    <phoneticPr fontId="2"/>
  </si>
  <si>
    <t>順</t>
    <rPh sb="0" eb="1">
      <t>ジュン</t>
    </rPh>
    <phoneticPr fontId="2"/>
  </si>
  <si>
    <t>枠外</t>
    <rPh sb="0" eb="2">
      <t>ワクガイ</t>
    </rPh>
    <phoneticPr fontId="2"/>
  </si>
  <si>
    <t>備考　　　　　(※何も記入しないこと)</t>
    <rPh sb="0" eb="2">
      <t>ビコウ</t>
    </rPh>
    <rPh sb="9" eb="10">
      <t>ナニ</t>
    </rPh>
    <rPh sb="11" eb="13">
      <t>キニュウ</t>
    </rPh>
    <phoneticPr fontId="2"/>
  </si>
  <si>
    <t>選手氏名</t>
    <rPh sb="0" eb="2">
      <t>センシュ</t>
    </rPh>
    <rPh sb="2" eb="4">
      <t>シメイ</t>
    </rPh>
    <phoneticPr fontId="2"/>
  </si>
  <si>
    <t>フリガナ</t>
    <phoneticPr fontId="2"/>
  </si>
  <si>
    <t>1</t>
    <phoneticPr fontId="2"/>
  </si>
  <si>
    <t>3</t>
  </si>
  <si>
    <t>4</t>
  </si>
  <si>
    <t>5</t>
  </si>
  <si>
    <t>6</t>
  </si>
  <si>
    <t>7</t>
  </si>
  <si>
    <t>8</t>
  </si>
  <si>
    <t>9</t>
  </si>
  <si>
    <t>10</t>
  </si>
  <si>
    <t>必要な部分を印刷しておくと便利です。</t>
    <rPh sb="0" eb="2">
      <t>ヒツヨウ</t>
    </rPh>
    <rPh sb="3" eb="5">
      <t>ブブン</t>
    </rPh>
    <rPh sb="6" eb="8">
      <t>インサツ</t>
    </rPh>
    <rPh sb="13" eb="15">
      <t>ベンリ</t>
    </rPh>
    <phoneticPr fontId="2"/>
  </si>
  <si>
    <t/>
  </si>
  <si>
    <t>令和</t>
    <rPh sb="0" eb="2">
      <t>レイワ</t>
    </rPh>
    <phoneticPr fontId="2"/>
  </si>
  <si>
    <t>１．年度を入力してください。</t>
    <rPh sb="2" eb="4">
      <t>ネンド</t>
    </rPh>
    <rPh sb="5" eb="7">
      <t>ニュウリョク</t>
    </rPh>
    <phoneticPr fontId="2"/>
  </si>
  <si>
    <t>例）元，２，３・・・</t>
    <rPh sb="0" eb="1">
      <t>レイ</t>
    </rPh>
    <rPh sb="2" eb="3">
      <t>モト</t>
    </rPh>
    <phoneticPr fontId="2"/>
  </si>
  <si>
    <t>７．地区名を入力してください。（仙南･仙塩･石巻･大崎･県北のいずれか）</t>
    <rPh sb="2" eb="5">
      <t>チクメイ</t>
    </rPh>
    <rPh sb="6" eb="8">
      <t>ニュウリョク</t>
    </rPh>
    <rPh sb="16" eb="18">
      <t>センナン</t>
    </rPh>
    <rPh sb="19" eb="21">
      <t>センエン</t>
    </rPh>
    <rPh sb="22" eb="24">
      <t>イシノマキ</t>
    </rPh>
    <rPh sb="25" eb="27">
      <t>オオサキ</t>
    </rPh>
    <rPh sb="28" eb="29">
      <t>ケン</t>
    </rPh>
    <rPh sb="29" eb="30">
      <t>キタ</t>
    </rPh>
    <phoneticPr fontId="2"/>
  </si>
  <si>
    <t>2</t>
    <phoneticPr fontId="2"/>
  </si>
  <si>
    <t>3</t>
    <phoneticPr fontId="2"/>
  </si>
  <si>
    <t>4</t>
    <phoneticPr fontId="2"/>
  </si>
  <si>
    <t>5</t>
    <phoneticPr fontId="2"/>
  </si>
  <si>
    <t>6</t>
    <phoneticPr fontId="2"/>
  </si>
  <si>
    <t>7</t>
    <phoneticPr fontId="2"/>
  </si>
  <si>
    <t>8</t>
    <phoneticPr fontId="2"/>
  </si>
  <si>
    <t>9</t>
    <phoneticPr fontId="2"/>
  </si>
  <si>
    <t>10</t>
    <phoneticPr fontId="2"/>
  </si>
  <si>
    <r>
      <t>内を</t>
    </r>
    <r>
      <rPr>
        <sz val="11"/>
        <color indexed="10"/>
        <rFont val="BIZ UD明朝 Medium"/>
        <family val="1"/>
        <charset val="128"/>
      </rPr>
      <t>最初に</t>
    </r>
    <r>
      <rPr>
        <sz val="11"/>
        <color indexed="12"/>
        <rFont val="BIZ UD明朝 Medium"/>
        <family val="1"/>
        <charset val="128"/>
      </rPr>
      <t>入力してください。</t>
    </r>
    <rPh sb="0" eb="1">
      <t>ナイ</t>
    </rPh>
    <rPh sb="2" eb="4">
      <t>サイショ</t>
    </rPh>
    <rPh sb="5" eb="7">
      <t>ニュウリョク</t>
    </rPh>
    <phoneticPr fontId="2"/>
  </si>
  <si>
    <t>監　督　氏　名</t>
    <phoneticPr fontId="2"/>
  </si>
  <si>
    <t>令和7年度  宮城県高等学校総合体育大会ソフトテニス競技</t>
  </si>
  <si>
    <t>枠外  ペア、予選参加  ペア、合計  ペア</t>
    <rPh sb="0" eb="2">
      <t>ワクガイ</t>
    </rPh>
    <rPh sb="7" eb="9">
      <t>ヨセン</t>
    </rPh>
    <rPh sb="9" eb="11">
      <t>サンカ</t>
    </rPh>
    <rPh sb="16" eb="18">
      <t>ゴウケイ</t>
    </rPh>
    <phoneticPr fontId="2"/>
  </si>
  <si>
    <t>令和7年度  宮城県高等学校ソフトテニス総合体育大会　地区予選会　兼　地区総合体育大会ソフトテニス競技</t>
  </si>
  <si>
    <t>令和7年度  宮城県高等学校ソフトテニス夏季大会</t>
  </si>
  <si>
    <t>会員ＩＤ</t>
    <phoneticPr fontId="2"/>
  </si>
  <si>
    <t>男</t>
    <rPh sb="0" eb="1">
      <t>オトコ</t>
    </rPh>
    <phoneticPr fontId="2"/>
  </si>
  <si>
    <t>JSTA1234567</t>
    <phoneticPr fontId="2"/>
  </si>
  <si>
    <r>
      <t>※　保護がかかっています。外す場合のパスワードは「</t>
    </r>
    <r>
      <rPr>
        <sz val="11"/>
        <color rgb="FFFF0000"/>
        <rFont val="BIZ UDPゴシック"/>
        <family val="3"/>
        <charset val="128"/>
      </rPr>
      <t>tennis</t>
    </r>
    <r>
      <rPr>
        <sz val="11"/>
        <rFont val="BIZ UDPゴシック"/>
        <family val="3"/>
        <charset val="128"/>
      </rPr>
      <t>」です。</t>
    </r>
    <rPh sb="2" eb="4">
      <t>ホゴ</t>
    </rPh>
    <rPh sb="13" eb="14">
      <t>ハズ</t>
    </rPh>
    <rPh sb="15" eb="17">
      <t>バアイ</t>
    </rPh>
    <phoneticPr fontId="2"/>
  </si>
  <si>
    <t>学校整理番号</t>
    <rPh sb="0" eb="2">
      <t>ガッコウ</t>
    </rPh>
    <rPh sb="2" eb="4">
      <t>セイリ</t>
    </rPh>
    <rPh sb="4" eb="6">
      <t>バンゴウ</t>
    </rPh>
    <phoneticPr fontId="2"/>
  </si>
  <si>
    <t>令和7年度  宮城県高等学校ソフトテニス春季大会　兼　国スポ県１次選考会</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</si>
</sst>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e\.m\.d;@"/>
    <numFmt numFmtId="177" formatCode="[$-411]ggge&quot;年&quot;m&quot;月&quot;d&quot;日&quot;;@"/>
  </numFmts>
  <fonts count="23" x14ac:knownFonts="1">
    <font>
      <sz val="11"/>
      <name val="ＭＳ 明朝"/>
      <family val="1"/>
      <charset val="128"/>
    </font>
    <font>
      <sz val="11"/>
      <name val="ＭＳ 明朝"/>
      <family val="1"/>
      <charset val="128"/>
    </font>
    <font>
      <sz val="6"/>
      <name val="ＭＳ 明朝"/>
      <family val="1"/>
      <charset val="128"/>
    </font>
    <font>
      <sz val="11"/>
      <color indexed="12"/>
      <name val="ＭＳ 明朝"/>
      <family val="1"/>
      <charset val="128"/>
    </font>
    <font>
      <sz val="11"/>
      <color indexed="10"/>
      <name val="ＭＳ 明朝"/>
      <family val="1"/>
      <charset val="128"/>
    </font>
    <font>
      <sz val="14"/>
      <name val="ＭＳ 明朝"/>
      <family val="1"/>
      <charset val="128"/>
    </font>
    <font>
      <sz val="10"/>
      <name val="ＭＳ 明朝"/>
      <family val="1"/>
      <charset val="128"/>
    </font>
    <font>
      <b/>
      <sz val="14"/>
      <color theme="7" tint="0.39997558519241921"/>
      <name val="HGP創英角ｺﾞｼｯｸUB"/>
      <family val="3"/>
      <charset val="128"/>
    </font>
    <font>
      <sz val="14"/>
      <color theme="7" tint="0.39997558519241921"/>
      <name val="HGS創英角ｺﾞｼｯｸUB"/>
      <family val="3"/>
      <charset val="128"/>
    </font>
    <font>
      <sz val="13"/>
      <name val="BIZ UD明朝 Medium"/>
      <family val="1"/>
      <charset val="128"/>
    </font>
    <font>
      <sz val="12"/>
      <name val="BIZ UD明朝 Medium"/>
      <family val="1"/>
      <charset val="128"/>
    </font>
    <font>
      <sz val="11"/>
      <name val="BIZ UD明朝 Medium"/>
      <family val="1"/>
      <charset val="128"/>
    </font>
    <font>
      <sz val="9"/>
      <name val="BIZ UD明朝 Medium"/>
      <family val="1"/>
      <charset val="128"/>
    </font>
    <font>
      <sz val="16"/>
      <name val="BIZ UD明朝 Medium"/>
      <family val="1"/>
      <charset val="128"/>
    </font>
    <font>
      <sz val="14"/>
      <name val="BIZ UD明朝 Medium"/>
      <family val="1"/>
      <charset val="128"/>
    </font>
    <font>
      <sz val="8"/>
      <name val="BIZ UD明朝 Medium"/>
      <family val="1"/>
      <charset val="128"/>
    </font>
    <font>
      <sz val="11"/>
      <color indexed="12"/>
      <name val="BIZ UD明朝 Medium"/>
      <family val="1"/>
      <charset val="128"/>
    </font>
    <font>
      <sz val="11"/>
      <color indexed="10"/>
      <name val="BIZ UD明朝 Medium"/>
      <family val="1"/>
      <charset val="128"/>
    </font>
    <font>
      <sz val="11"/>
      <color rgb="FFFF0000"/>
      <name val="BIZ UD明朝 Medium"/>
      <family val="1"/>
      <charset val="128"/>
    </font>
    <font>
      <b/>
      <sz val="14"/>
      <name val="BIZ UDPゴシック"/>
      <family val="3"/>
      <charset val="128"/>
    </font>
    <font>
      <sz val="11"/>
      <name val="BIZ UDPゴシック"/>
      <family val="3"/>
      <charset val="128"/>
    </font>
    <font>
      <sz val="11"/>
      <color rgb="FFFF0000"/>
      <name val="BIZ UDPゴシック"/>
      <family val="3"/>
      <charset val="128"/>
    </font>
    <font>
      <b/>
      <sz val="11"/>
      <name val="ＭＳ 明朝"/>
      <family val="1"/>
      <charset val="128"/>
    </font>
  </fonts>
  <fills count="5">
    <fill>
      <patternFill patternType="none"/>
    </fill>
    <fill>
      <patternFill patternType="gray125"/>
    </fill>
    <fill>
      <patternFill patternType="solid">
        <fgColor indexed="41"/>
        <bgColor indexed="64"/>
      </patternFill>
    </fill>
    <fill>
      <patternFill patternType="solid">
        <fgColor indexed="43"/>
        <bgColor indexed="64"/>
      </patternFill>
    </fill>
    <fill>
      <patternFill patternType="solid">
        <fgColor indexed="13"/>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thick">
        <color indexed="64"/>
      </left>
      <right/>
      <top style="thick">
        <color indexed="64"/>
      </top>
      <bottom style="thick">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1">
    <xf numFmtId="0" fontId="0" fillId="0" borderId="0">
      <alignment vertical="center"/>
    </xf>
  </cellStyleXfs>
  <cellXfs count="158">
    <xf numFmtId="0" fontId="0" fillId="0" borderId="0" xfId="0">
      <alignment vertical="center"/>
    </xf>
    <xf numFmtId="0" fontId="0" fillId="2" borderId="1" xfId="0" applyFill="1" applyBorder="1" applyProtection="1">
      <alignment vertical="center"/>
      <protection locked="0"/>
    </xf>
    <xf numFmtId="0" fontId="0" fillId="3" borderId="1" xfId="0" applyFill="1" applyBorder="1" applyProtection="1">
      <alignment vertical="center"/>
      <protection locked="0"/>
    </xf>
    <xf numFmtId="14" fontId="0" fillId="3" borderId="1" xfId="0" applyNumberFormat="1" applyFill="1" applyBorder="1" applyProtection="1">
      <alignment vertical="center"/>
      <protection locked="0"/>
    </xf>
    <xf numFmtId="0" fontId="0" fillId="2" borderId="0" xfId="0" applyFill="1">
      <alignment vertical="center"/>
    </xf>
    <xf numFmtId="0" fontId="3" fillId="2" borderId="0" xfId="0" applyFont="1" applyFill="1" applyAlignment="1">
      <alignment horizontal="right" vertical="center"/>
    </xf>
    <xf numFmtId="0" fontId="3" fillId="2" borderId="0" xfId="0" applyFont="1" applyFill="1">
      <alignment vertical="center"/>
    </xf>
    <xf numFmtId="0" fontId="3" fillId="3" borderId="1" xfId="0" applyFont="1" applyFill="1" applyBorder="1">
      <alignment vertical="center"/>
    </xf>
    <xf numFmtId="0" fontId="0" fillId="0" borderId="0" xfId="0" applyAlignment="1">
      <alignment horizontal="center" vertical="center"/>
    </xf>
    <xf numFmtId="0" fontId="0" fillId="0" borderId="0" xfId="0" applyAlignment="1">
      <alignment horizontal="right" vertical="center"/>
    </xf>
    <xf numFmtId="0" fontId="1" fillId="0" borderId="0" xfId="0" applyFont="1">
      <alignment vertical="center"/>
    </xf>
    <xf numFmtId="0" fontId="6" fillId="0" borderId="0" xfId="0" applyFont="1" applyAlignment="1">
      <alignment horizontal="left" vertical="center"/>
    </xf>
    <xf numFmtId="0" fontId="6" fillId="0" borderId="0" xfId="0" applyFont="1">
      <alignment vertical="center"/>
    </xf>
    <xf numFmtId="0" fontId="0" fillId="2" borderId="0" xfId="0" applyFill="1" applyAlignment="1">
      <alignment horizontal="center" vertical="center"/>
    </xf>
    <xf numFmtId="0" fontId="0" fillId="2" borderId="1" xfId="0" applyFill="1" applyBorder="1" applyAlignment="1">
      <alignment horizontal="center" vertical="center" wrapText="1"/>
    </xf>
    <xf numFmtId="0" fontId="4" fillId="2" borderId="1" xfId="0" applyFont="1" applyFill="1" applyBorder="1" applyAlignment="1">
      <alignment horizontal="center" vertical="center"/>
    </xf>
    <xf numFmtId="0" fontId="5" fillId="0" borderId="0" xfId="0" applyFont="1" applyAlignment="1">
      <alignment vertical="center" shrinkToFit="1"/>
    </xf>
    <xf numFmtId="0" fontId="6" fillId="0" borderId="0" xfId="0" applyFont="1" applyAlignment="1"/>
    <xf numFmtId="0" fontId="6" fillId="0" borderId="0" xfId="0" applyFont="1" applyAlignment="1">
      <alignment vertical="center" shrinkToFit="1"/>
    </xf>
    <xf numFmtId="0" fontId="0" fillId="0" borderId="0" xfId="0" applyAlignment="1">
      <alignment horizontal="center"/>
    </xf>
    <xf numFmtId="0" fontId="6" fillId="0" borderId="0" xfId="0" applyFont="1" applyAlignment="1">
      <alignment horizontal="left"/>
    </xf>
    <xf numFmtId="0" fontId="0" fillId="0" borderId="0" xfId="0" applyAlignment="1">
      <alignment horizontal="right"/>
    </xf>
    <xf numFmtId="0" fontId="0" fillId="0" borderId="0" xfId="0" applyAlignment="1"/>
    <xf numFmtId="0" fontId="8" fillId="4" borderId="40" xfId="0" applyFont="1" applyFill="1" applyBorder="1" applyAlignment="1" applyProtection="1">
      <alignment horizontal="center" vertical="center"/>
      <protection locked="0"/>
    </xf>
    <xf numFmtId="0" fontId="10" fillId="0" borderId="0" xfId="0" applyFont="1">
      <alignment vertical="center"/>
    </xf>
    <xf numFmtId="0" fontId="11" fillId="0" borderId="2" xfId="0" applyFont="1" applyBorder="1" applyAlignment="1">
      <alignment horizontal="distributed" vertical="center" indent="1"/>
    </xf>
    <xf numFmtId="0" fontId="11" fillId="0" borderId="0" xfId="0" applyFont="1">
      <alignment vertical="center"/>
    </xf>
    <xf numFmtId="0" fontId="12" fillId="0" borderId="12" xfId="0" applyFont="1" applyBorder="1" applyAlignment="1">
      <alignment horizontal="center" vertical="center" shrinkToFit="1"/>
    </xf>
    <xf numFmtId="0" fontId="12" fillId="0" borderId="13" xfId="0" applyFont="1" applyBorder="1" applyAlignment="1">
      <alignment horizontal="center" vertical="center" shrinkToFit="1"/>
    </xf>
    <xf numFmtId="0" fontId="14" fillId="0" borderId="14" xfId="0" applyFont="1" applyBorder="1" applyAlignment="1">
      <alignment horizontal="center" vertical="center" shrinkToFit="1"/>
    </xf>
    <xf numFmtId="0" fontId="14" fillId="0" borderId="8" xfId="0" applyFont="1" applyBorder="1" applyAlignment="1">
      <alignment horizontal="center" vertical="center" shrinkToFit="1"/>
    </xf>
    <xf numFmtId="0" fontId="12" fillId="0" borderId="14" xfId="0" applyFont="1" applyBorder="1" applyAlignment="1">
      <alignment horizontal="center" vertical="center" shrinkToFit="1"/>
    </xf>
    <xf numFmtId="0" fontId="12" fillId="0" borderId="8" xfId="0" applyFont="1" applyBorder="1" applyAlignment="1">
      <alignment horizontal="center" vertical="center" shrinkToFit="1"/>
    </xf>
    <xf numFmtId="0" fontId="14" fillId="0" borderId="15" xfId="0" applyFont="1" applyBorder="1" applyAlignment="1">
      <alignment horizontal="center" vertical="center" shrinkToFit="1"/>
    </xf>
    <xf numFmtId="0" fontId="14" fillId="0" borderId="10" xfId="0" applyFont="1" applyBorder="1" applyAlignment="1">
      <alignment horizontal="center" vertical="center" shrinkToFit="1"/>
    </xf>
    <xf numFmtId="0" fontId="11" fillId="0" borderId="0" xfId="0" applyFont="1" applyAlignment="1">
      <alignment horizontal="center" vertical="center"/>
    </xf>
    <xf numFmtId="177" fontId="11" fillId="0" borderId="0" xfId="0" applyNumberFormat="1" applyFont="1" applyAlignment="1">
      <alignment horizontal="center" vertical="center"/>
    </xf>
    <xf numFmtId="0" fontId="11" fillId="0" borderId="0" xfId="0" applyFont="1" applyAlignment="1">
      <alignment horizontal="right" vertical="center"/>
    </xf>
    <xf numFmtId="0" fontId="10" fillId="0" borderId="0" xfId="0" applyFont="1" applyAlignment="1">
      <alignment horizontal="center" vertical="center"/>
    </xf>
    <xf numFmtId="0" fontId="11" fillId="0" borderId="3" xfId="0" applyFont="1" applyBorder="1" applyAlignment="1">
      <alignment horizontal="center" vertical="center"/>
    </xf>
    <xf numFmtId="0" fontId="11" fillId="0" borderId="4" xfId="0" applyFont="1" applyBorder="1" applyAlignment="1">
      <alignment horizontal="center" vertical="center"/>
    </xf>
    <xf numFmtId="0" fontId="11" fillId="0" borderId="4"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7" xfId="0" applyFont="1" applyBorder="1" applyAlignment="1">
      <alignment horizontal="center" vertical="center" shrinkToFit="1"/>
    </xf>
    <xf numFmtId="0" fontId="11" fillId="0" borderId="8" xfId="0" applyFont="1" applyBorder="1" applyAlignment="1">
      <alignment horizontal="center" vertical="center" shrinkToFit="1"/>
    </xf>
    <xf numFmtId="0" fontId="15" fillId="0" borderId="7" xfId="0" applyFont="1" applyBorder="1" applyAlignment="1">
      <alignment horizontal="center" vertical="center" shrinkToFit="1"/>
    </xf>
    <xf numFmtId="0" fontId="15" fillId="0" borderId="8" xfId="0" applyFont="1" applyBorder="1" applyAlignment="1">
      <alignment horizontal="center" vertical="center" shrinkToFit="1"/>
    </xf>
    <xf numFmtId="0" fontId="11" fillId="0" borderId="1" xfId="0" applyFont="1" applyBorder="1" applyAlignment="1">
      <alignment horizontal="center" vertical="center" wrapText="1"/>
    </xf>
    <xf numFmtId="176" fontId="11" fillId="0" borderId="1" xfId="0" applyNumberFormat="1" applyFont="1" applyBorder="1" applyAlignment="1">
      <alignment horizontal="center" vertical="center" wrapText="1"/>
    </xf>
    <xf numFmtId="0" fontId="11" fillId="0" borderId="1" xfId="0" applyFont="1" applyBorder="1" applyAlignment="1" applyProtection="1">
      <alignment vertical="center" wrapText="1"/>
      <protection locked="0"/>
    </xf>
    <xf numFmtId="0" fontId="11" fillId="0" borderId="9" xfId="0" applyFont="1" applyBorder="1" applyAlignment="1">
      <alignment horizontal="center" vertical="center" shrinkToFit="1"/>
    </xf>
    <xf numFmtId="0" fontId="11" fillId="0" borderId="10" xfId="0" applyFont="1" applyBorder="1" applyAlignment="1">
      <alignment horizontal="center" vertical="center" shrinkToFit="1"/>
    </xf>
    <xf numFmtId="0" fontId="15" fillId="0" borderId="9" xfId="0" applyFont="1" applyBorder="1" applyAlignment="1">
      <alignment horizontal="center" vertical="center" shrinkToFit="1"/>
    </xf>
    <xf numFmtId="0" fontId="15" fillId="0" borderId="10" xfId="0" applyFont="1" applyBorder="1" applyAlignment="1">
      <alignment horizontal="center" vertical="center" shrinkToFit="1"/>
    </xf>
    <xf numFmtId="0" fontId="11" fillId="0" borderId="5" xfId="0" applyFont="1" applyBorder="1" applyAlignment="1">
      <alignment horizontal="center" vertical="center" wrapText="1"/>
    </xf>
    <xf numFmtId="176" fontId="11" fillId="0" borderId="5" xfId="0" applyNumberFormat="1" applyFont="1" applyBorder="1" applyAlignment="1">
      <alignment horizontal="center" vertical="center" wrapText="1"/>
    </xf>
    <xf numFmtId="0" fontId="11" fillId="0" borderId="5" xfId="0" applyFont="1" applyBorder="1" applyAlignment="1" applyProtection="1">
      <alignment vertical="center" wrapText="1"/>
      <protection locked="0"/>
    </xf>
    <xf numFmtId="49" fontId="11" fillId="0" borderId="0" xfId="0" applyNumberFormat="1" applyFont="1" applyAlignment="1">
      <alignment horizontal="center" vertical="center" textRotation="255"/>
    </xf>
    <xf numFmtId="0" fontId="11" fillId="0" borderId="0" xfId="0" applyFont="1" applyAlignment="1">
      <alignment horizontal="center" vertical="center" wrapText="1"/>
    </xf>
    <xf numFmtId="176" fontId="11" fillId="0" borderId="0" xfId="0" applyNumberFormat="1" applyFont="1" applyAlignment="1">
      <alignment horizontal="center" vertical="center" wrapText="1"/>
    </xf>
    <xf numFmtId="0" fontId="11" fillId="0" borderId="0" xfId="0" applyFont="1" applyAlignment="1">
      <alignment horizontal="left" vertical="center"/>
    </xf>
    <xf numFmtId="0" fontId="11" fillId="0" borderId="6" xfId="0" applyFont="1" applyBorder="1" applyAlignment="1">
      <alignment horizontal="center" vertical="center" wrapText="1"/>
    </xf>
    <xf numFmtId="0" fontId="11" fillId="2" borderId="0" xfId="0" applyFont="1" applyFill="1">
      <alignment vertical="center"/>
    </xf>
    <xf numFmtId="0" fontId="16" fillId="2" borderId="0" xfId="0" applyFont="1" applyFill="1" applyAlignment="1">
      <alignment horizontal="right" vertical="center"/>
    </xf>
    <xf numFmtId="0" fontId="16" fillId="2" borderId="0" xfId="0" applyFont="1" applyFill="1">
      <alignment vertical="center"/>
    </xf>
    <xf numFmtId="0" fontId="16" fillId="3" borderId="1" xfId="0" applyFont="1" applyFill="1" applyBorder="1">
      <alignment vertical="center"/>
    </xf>
    <xf numFmtId="0" fontId="11" fillId="2" borderId="0" xfId="0" applyFont="1" applyFill="1" applyAlignment="1">
      <alignment horizontal="right" vertical="center"/>
    </xf>
    <xf numFmtId="0" fontId="17" fillId="2" borderId="0" xfId="0" applyFont="1" applyFill="1">
      <alignment vertical="center"/>
    </xf>
    <xf numFmtId="0" fontId="11" fillId="3" borderId="1" xfId="0" applyFont="1" applyFill="1" applyBorder="1" applyAlignment="1" applyProtection="1">
      <alignment horizontal="center" vertical="center"/>
      <protection locked="0"/>
    </xf>
    <xf numFmtId="0" fontId="11" fillId="3" borderId="1" xfId="0" applyFont="1" applyFill="1" applyBorder="1" applyAlignment="1" applyProtection="1">
      <alignment horizontal="left" vertical="center"/>
      <protection locked="0"/>
    </xf>
    <xf numFmtId="0" fontId="18" fillId="2" borderId="0" xfId="0" applyFont="1" applyFill="1">
      <alignment vertical="center"/>
    </xf>
    <xf numFmtId="0" fontId="19" fillId="0" borderId="0" xfId="0" applyFont="1" applyAlignment="1">
      <alignment vertical="center" shrinkToFit="1"/>
    </xf>
    <xf numFmtId="0" fontId="12" fillId="0" borderId="41" xfId="0" applyFont="1" applyBorder="1" applyAlignment="1">
      <alignment horizontal="center" vertical="center" shrinkToFit="1"/>
    </xf>
    <xf numFmtId="0" fontId="14" fillId="0" borderId="42" xfId="0" applyFont="1" applyBorder="1" applyAlignment="1">
      <alignment horizontal="center" vertical="center" shrinkToFit="1"/>
    </xf>
    <xf numFmtId="0" fontId="12" fillId="0" borderId="42" xfId="0" applyFont="1" applyBorder="1" applyAlignment="1">
      <alignment horizontal="center" vertical="center" shrinkToFit="1"/>
    </xf>
    <xf numFmtId="0" fontId="14" fillId="0" borderId="43" xfId="0" applyFont="1" applyBorder="1" applyAlignment="1">
      <alignment horizontal="center" vertical="center" shrinkToFit="1"/>
    </xf>
    <xf numFmtId="0" fontId="4" fillId="0" borderId="1" xfId="0" applyFont="1" applyBorder="1">
      <alignment vertical="center"/>
    </xf>
    <xf numFmtId="0" fontId="0" fillId="0" borderId="1" xfId="0" applyBorder="1">
      <alignment vertical="center"/>
    </xf>
    <xf numFmtId="0" fontId="0" fillId="2" borderId="1" xfId="0" applyFill="1" applyBorder="1">
      <alignment vertical="center"/>
    </xf>
    <xf numFmtId="14" fontId="0" fillId="2" borderId="1" xfId="0" applyNumberFormat="1" applyFill="1" applyBorder="1">
      <alignment vertical="center"/>
    </xf>
    <xf numFmtId="0" fontId="20" fillId="2" borderId="0" xfId="0" applyFont="1" applyFill="1">
      <alignment vertical="center"/>
    </xf>
    <xf numFmtId="0" fontId="22" fillId="2" borderId="1" xfId="0" applyFont="1" applyFill="1" applyBorder="1" applyAlignment="1">
      <alignment horizontal="center" vertical="center" wrapText="1"/>
    </xf>
    <xf numFmtId="0" fontId="11" fillId="3" borderId="7" xfId="0" applyFont="1" applyFill="1" applyBorder="1" applyAlignment="1" applyProtection="1">
      <alignment horizontal="left" vertical="center"/>
      <protection locked="0"/>
    </xf>
    <xf numFmtId="0" fontId="11" fillId="3" borderId="14" xfId="0" applyFont="1" applyFill="1" applyBorder="1" applyAlignment="1" applyProtection="1">
      <alignment horizontal="left" vertical="center"/>
      <protection locked="0"/>
    </xf>
    <xf numFmtId="0" fontId="11" fillId="3" borderId="8" xfId="0" applyFont="1" applyFill="1" applyBorder="1" applyAlignment="1" applyProtection="1">
      <alignment horizontal="left" vertical="center"/>
      <protection locked="0"/>
    </xf>
    <xf numFmtId="0" fontId="11" fillId="2" borderId="0" xfId="0" applyFont="1" applyFill="1" applyAlignment="1">
      <alignment horizontal="center" vertical="center"/>
    </xf>
    <xf numFmtId="0" fontId="10" fillId="0" borderId="18" xfId="0" applyFont="1" applyBorder="1" applyAlignment="1">
      <alignment horizontal="center" vertical="center" wrapText="1"/>
    </xf>
    <xf numFmtId="0" fontId="10" fillId="0" borderId="19" xfId="0" applyFont="1" applyBorder="1" applyAlignment="1">
      <alignment horizontal="center" vertical="center" wrapText="1"/>
    </xf>
    <xf numFmtId="0" fontId="10" fillId="0" borderId="33" xfId="0" applyFont="1" applyBorder="1" applyAlignment="1">
      <alignment horizontal="center" vertical="center" wrapText="1"/>
    </xf>
    <xf numFmtId="0" fontId="8" fillId="0" borderId="40" xfId="0" applyFont="1" applyBorder="1" applyAlignment="1" applyProtection="1">
      <alignment horizontal="center" vertical="center"/>
      <protection locked="0"/>
    </xf>
    <xf numFmtId="49" fontId="13" fillId="0" borderId="37" xfId="0" applyNumberFormat="1" applyFont="1" applyBorder="1" applyAlignment="1" applyProtection="1">
      <alignment horizontal="center" vertical="center" textRotation="255"/>
      <protection locked="0"/>
    </xf>
    <xf numFmtId="49" fontId="13" fillId="0" borderId="39" xfId="0" applyNumberFormat="1" applyFont="1" applyBorder="1" applyAlignment="1" applyProtection="1">
      <alignment horizontal="center" vertical="center" textRotation="255"/>
      <protection locked="0"/>
    </xf>
    <xf numFmtId="49" fontId="13" fillId="0" borderId="38" xfId="0" applyNumberFormat="1" applyFont="1" applyBorder="1" applyAlignment="1" applyProtection="1">
      <alignment horizontal="center" vertical="center" textRotation="255"/>
      <protection locked="0"/>
    </xf>
    <xf numFmtId="0" fontId="10" fillId="0" borderId="4" xfId="0" applyFont="1" applyBorder="1" applyAlignment="1">
      <alignment horizontal="center" vertical="center" wrapText="1"/>
    </xf>
    <xf numFmtId="0" fontId="10" fillId="0" borderId="1" xfId="0" applyFont="1" applyBorder="1" applyAlignment="1">
      <alignment horizontal="center" vertical="center" wrapText="1"/>
    </xf>
    <xf numFmtId="176" fontId="10" fillId="0" borderId="4" xfId="0" applyNumberFormat="1" applyFont="1" applyBorder="1" applyAlignment="1">
      <alignment horizontal="center" vertical="center" wrapText="1"/>
    </xf>
    <xf numFmtId="176" fontId="10" fillId="0" borderId="1" xfId="0" applyNumberFormat="1" applyFont="1" applyBorder="1" applyAlignment="1">
      <alignment horizontal="center" vertical="center" wrapText="1"/>
    </xf>
    <xf numFmtId="0" fontId="10" fillId="0" borderId="5" xfId="0" applyFont="1" applyBorder="1" applyAlignment="1">
      <alignment horizontal="center" vertical="center" wrapText="1"/>
    </xf>
    <xf numFmtId="176" fontId="10" fillId="0" borderId="5" xfId="0" applyNumberFormat="1" applyFont="1" applyBorder="1" applyAlignment="1">
      <alignment horizontal="center" vertical="center" wrapText="1"/>
    </xf>
    <xf numFmtId="0" fontId="10" fillId="0" borderId="16" xfId="0" applyFont="1" applyBorder="1" applyAlignment="1" applyProtection="1">
      <alignment horizontal="center" vertical="center" wrapText="1"/>
      <protection locked="0"/>
    </xf>
    <xf numFmtId="0" fontId="10" fillId="0" borderId="36" xfId="0" applyFont="1" applyBorder="1" applyAlignment="1" applyProtection="1">
      <alignment horizontal="center" vertical="center" wrapText="1"/>
      <protection locked="0"/>
    </xf>
    <xf numFmtId="0" fontId="11" fillId="0" borderId="0" xfId="0" applyFont="1" applyAlignment="1">
      <alignment horizontal="right" vertical="center"/>
    </xf>
    <xf numFmtId="0" fontId="9" fillId="0" borderId="0" xfId="0" applyFont="1" applyAlignment="1" applyProtection="1">
      <alignment horizontal="center" vertical="center" shrinkToFit="1"/>
      <protection locked="0"/>
    </xf>
    <xf numFmtId="0" fontId="12" fillId="0" borderId="3" xfId="0" applyFont="1" applyBorder="1" applyAlignment="1">
      <alignment horizontal="center" vertical="center"/>
    </xf>
    <xf numFmtId="0" fontId="12" fillId="0" borderId="4" xfId="0" applyFont="1" applyBorder="1" applyAlignment="1">
      <alignment horizontal="center" vertical="center"/>
    </xf>
    <xf numFmtId="0" fontId="11" fillId="0" borderId="16" xfId="0" applyFont="1" applyBorder="1" applyAlignment="1">
      <alignment horizontal="center" vertical="center"/>
    </xf>
    <xf numFmtId="0" fontId="11" fillId="0" borderId="17" xfId="0" applyFont="1" applyBorder="1" applyAlignment="1">
      <alignment horizontal="center" vertical="center"/>
    </xf>
    <xf numFmtId="0" fontId="11" fillId="0" borderId="16" xfId="0" applyFont="1" applyBorder="1" applyAlignment="1">
      <alignment horizontal="center" vertical="center" wrapText="1"/>
    </xf>
    <xf numFmtId="0" fontId="11" fillId="0" borderId="17" xfId="0" applyFont="1" applyBorder="1" applyAlignment="1">
      <alignment horizontal="center" vertical="center" wrapText="1"/>
    </xf>
    <xf numFmtId="0" fontId="11" fillId="0" borderId="20" xfId="0" applyFont="1" applyBorder="1" applyAlignment="1">
      <alignment horizontal="center" vertical="center"/>
    </xf>
    <xf numFmtId="0" fontId="11" fillId="0" borderId="21" xfId="0" applyFont="1" applyBorder="1" applyAlignment="1">
      <alignment horizontal="center" vertical="center"/>
    </xf>
    <xf numFmtId="0" fontId="11" fillId="0" borderId="37" xfId="0" applyFont="1" applyBorder="1" applyAlignment="1">
      <alignment horizontal="center" vertical="center"/>
    </xf>
    <xf numFmtId="0" fontId="11" fillId="0" borderId="38" xfId="0" applyFont="1" applyBorder="1" applyAlignment="1">
      <alignment horizontal="center" vertical="center"/>
    </xf>
    <xf numFmtId="0" fontId="12" fillId="0" borderId="18" xfId="0" applyFont="1" applyBorder="1" applyAlignment="1">
      <alignment horizontal="center" vertical="center" wrapText="1"/>
    </xf>
    <xf numFmtId="0" fontId="12" fillId="0" borderId="33" xfId="0" applyFont="1" applyBorder="1" applyAlignment="1">
      <alignment horizontal="center" vertical="center" wrapText="1"/>
    </xf>
    <xf numFmtId="0" fontId="11" fillId="0" borderId="34" xfId="0" applyFont="1" applyBorder="1" applyAlignment="1">
      <alignment horizontal="right" vertical="center"/>
    </xf>
    <xf numFmtId="0" fontId="13" fillId="0" borderId="24" xfId="0" applyFont="1" applyBorder="1" applyAlignment="1" applyProtection="1">
      <alignment horizontal="center" vertical="center"/>
      <protection locked="0"/>
    </xf>
    <xf numFmtId="0" fontId="13" fillId="0" borderId="25" xfId="0" applyFont="1" applyBorder="1" applyAlignment="1" applyProtection="1">
      <alignment horizontal="center" vertical="center"/>
      <protection locked="0"/>
    </xf>
    <xf numFmtId="0" fontId="13" fillId="0" borderId="26" xfId="0" applyFont="1" applyBorder="1" applyAlignment="1" applyProtection="1">
      <alignment horizontal="center" vertical="center"/>
      <protection locked="0"/>
    </xf>
    <xf numFmtId="0" fontId="13" fillId="0" borderId="27" xfId="0" applyFont="1" applyBorder="1" applyAlignment="1" applyProtection="1">
      <alignment horizontal="center" vertical="center"/>
      <protection locked="0"/>
    </xf>
    <xf numFmtId="0" fontId="13" fillId="0" borderId="28" xfId="0" applyFont="1" applyBorder="1" applyAlignment="1" applyProtection="1">
      <alignment horizontal="center" vertical="center"/>
      <protection locked="0"/>
    </xf>
    <xf numFmtId="177" fontId="11" fillId="0" borderId="0" xfId="0" applyNumberFormat="1" applyFont="1" applyAlignment="1" applyProtection="1">
      <alignment horizontal="center" vertical="center"/>
      <protection locked="0"/>
    </xf>
    <xf numFmtId="0" fontId="11" fillId="0" borderId="0" xfId="0" applyFont="1" applyAlignment="1" applyProtection="1">
      <alignment horizontal="left" vertical="center"/>
      <protection locked="0"/>
    </xf>
    <xf numFmtId="0" fontId="10" fillId="0" borderId="21" xfId="0" applyFont="1" applyBorder="1" applyAlignment="1" applyProtection="1">
      <alignment horizontal="center" vertical="center" wrapText="1"/>
      <protection locked="0"/>
    </xf>
    <xf numFmtId="0" fontId="10" fillId="0" borderId="35" xfId="0" applyFont="1" applyBorder="1" applyAlignment="1" applyProtection="1">
      <alignment horizontal="center" vertical="center" wrapText="1"/>
      <protection locked="0"/>
    </xf>
    <xf numFmtId="0" fontId="9" fillId="0" borderId="0" xfId="0" applyFont="1" applyAlignment="1">
      <alignment horizontal="center" vertical="center"/>
    </xf>
    <xf numFmtId="0" fontId="11" fillId="0" borderId="35" xfId="0" applyFont="1" applyBorder="1" applyAlignment="1">
      <alignment horizontal="center" vertical="center"/>
    </xf>
    <xf numFmtId="0" fontId="11" fillId="0" borderId="29" xfId="0" applyFont="1" applyBorder="1" applyAlignment="1">
      <alignment horizontal="center" vertical="center"/>
    </xf>
    <xf numFmtId="0" fontId="11" fillId="0" borderId="30" xfId="0" applyFont="1" applyBorder="1" applyAlignment="1">
      <alignment horizontal="center" vertical="center" wrapText="1"/>
    </xf>
    <xf numFmtId="0" fontId="11" fillId="0" borderId="31" xfId="0" applyFont="1" applyBorder="1" applyAlignment="1">
      <alignment horizontal="center" vertical="center" wrapText="1"/>
    </xf>
    <xf numFmtId="0" fontId="11" fillId="0" borderId="0" xfId="0" applyFont="1" applyAlignment="1" applyProtection="1">
      <alignment horizontal="left"/>
      <protection locked="0"/>
    </xf>
    <xf numFmtId="0" fontId="11" fillId="0" borderId="0" xfId="0" applyFont="1" applyAlignment="1">
      <alignment horizontal="left"/>
    </xf>
    <xf numFmtId="0" fontId="11" fillId="0" borderId="4" xfId="0" applyFont="1" applyBorder="1" applyAlignment="1">
      <alignment horizontal="center" vertical="center"/>
    </xf>
    <xf numFmtId="49" fontId="11" fillId="0" borderId="29" xfId="0" applyNumberFormat="1" applyFont="1" applyBorder="1" applyAlignment="1">
      <alignment horizontal="center" vertical="center" textRotation="255"/>
    </xf>
    <xf numFmtId="49" fontId="11" fillId="0" borderId="32" xfId="0" applyNumberFormat="1" applyFont="1" applyBorder="1" applyAlignment="1">
      <alignment horizontal="center" vertical="center" textRotation="255"/>
    </xf>
    <xf numFmtId="49" fontId="11" fillId="0" borderId="29" xfId="0" applyNumberFormat="1" applyFont="1" applyBorder="1" applyAlignment="1" applyProtection="1">
      <alignment horizontal="center" vertical="center"/>
      <protection locked="0"/>
    </xf>
    <xf numFmtId="49" fontId="11" fillId="0" borderId="29" xfId="0" applyNumberFormat="1" applyFont="1" applyBorder="1" applyAlignment="1" applyProtection="1">
      <alignment horizontal="center" vertical="center" textRotation="255"/>
      <protection locked="0"/>
    </xf>
    <xf numFmtId="49" fontId="11" fillId="0" borderId="32" xfId="0" applyNumberFormat="1" applyFont="1" applyBorder="1" applyAlignment="1" applyProtection="1">
      <alignment horizontal="center" vertical="center" textRotation="255"/>
      <protection locked="0"/>
    </xf>
    <xf numFmtId="0" fontId="11" fillId="0" borderId="33" xfId="0" applyFont="1" applyBorder="1" applyAlignment="1">
      <alignment horizontal="center" vertical="center" wrapText="1"/>
    </xf>
    <xf numFmtId="0" fontId="11" fillId="0" borderId="0" xfId="0" applyFont="1" applyAlignment="1" applyProtection="1">
      <alignment horizontal="center" vertical="center"/>
      <protection locked="0"/>
    </xf>
    <xf numFmtId="0" fontId="10" fillId="0" borderId="11" xfId="0" applyFont="1" applyBorder="1" applyAlignment="1">
      <alignment horizontal="center" vertical="center" wrapText="1"/>
    </xf>
    <xf numFmtId="0" fontId="10" fillId="0" borderId="22" xfId="0" applyFont="1" applyBorder="1" applyAlignment="1">
      <alignment horizontal="center" vertical="center" wrapText="1"/>
    </xf>
    <xf numFmtId="0" fontId="7" fillId="4" borderId="40" xfId="0" applyFont="1" applyFill="1" applyBorder="1" applyAlignment="1" applyProtection="1">
      <alignment horizontal="center" vertical="center"/>
      <protection locked="0"/>
    </xf>
    <xf numFmtId="0" fontId="10" fillId="0" borderId="23" xfId="0" applyFont="1" applyBorder="1" applyAlignment="1">
      <alignment horizontal="center" vertical="center" wrapText="1"/>
    </xf>
    <xf numFmtId="0" fontId="13" fillId="0" borderId="27" xfId="0" applyFont="1" applyBorder="1" applyAlignment="1">
      <alignment horizontal="center" vertical="center"/>
    </xf>
    <xf numFmtId="0" fontId="13" fillId="0" borderId="25" xfId="0" applyFont="1" applyBorder="1" applyAlignment="1">
      <alignment horizontal="center" vertical="center"/>
    </xf>
    <xf numFmtId="0" fontId="13" fillId="0" borderId="26" xfId="0" applyFont="1" applyBorder="1" applyAlignment="1">
      <alignment horizontal="center" vertical="center"/>
    </xf>
    <xf numFmtId="0" fontId="13" fillId="0" borderId="24" xfId="0" applyFont="1" applyBorder="1" applyAlignment="1">
      <alignment horizontal="center" vertical="center"/>
    </xf>
    <xf numFmtId="0" fontId="13" fillId="0" borderId="28" xfId="0" applyFont="1" applyBorder="1" applyAlignment="1">
      <alignment horizontal="center" vertical="center"/>
    </xf>
    <xf numFmtId="0" fontId="9" fillId="0" borderId="0" xfId="0" applyFont="1" applyAlignment="1" applyProtection="1">
      <alignment horizontal="center" vertical="center"/>
      <protection locked="0"/>
    </xf>
    <xf numFmtId="0" fontId="11" fillId="0" borderId="5" xfId="0" applyFont="1" applyBorder="1" applyAlignment="1">
      <alignment horizontal="center" vertical="center"/>
    </xf>
    <xf numFmtId="0" fontId="11" fillId="0" borderId="11" xfId="0" applyFont="1" applyBorder="1" applyAlignment="1">
      <alignment horizontal="center" vertical="center" wrapText="1"/>
    </xf>
    <xf numFmtId="0" fontId="11" fillId="0" borderId="23" xfId="0" applyFont="1" applyBorder="1" applyAlignment="1">
      <alignment horizontal="center" vertical="center" wrapText="1"/>
    </xf>
    <xf numFmtId="0" fontId="11" fillId="0" borderId="32" xfId="0" applyFont="1" applyBorder="1" applyAlignment="1">
      <alignment horizontal="center" vertical="center"/>
    </xf>
    <xf numFmtId="0" fontId="14" fillId="0" borderId="43" xfId="0" applyFont="1" applyBorder="1" applyAlignment="1">
      <alignment horizontal="center" vertical="center" shrinkToFit="1"/>
    </xf>
    <xf numFmtId="0" fontId="14" fillId="0" borderId="44" xfId="0" applyFont="1" applyBorder="1" applyAlignment="1">
      <alignment horizontal="center" vertical="center" shrinkToFit="1"/>
    </xf>
    <xf numFmtId="0" fontId="11" fillId="0" borderId="41" xfId="0" applyFont="1" applyBorder="1" applyAlignment="1">
      <alignment horizontal="center" vertical="center"/>
    </xf>
    <xf numFmtId="0" fontId="11" fillId="0" borderId="6"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79514</xdr:colOff>
      <xdr:row>5</xdr:row>
      <xdr:rowOff>49187</xdr:rowOff>
    </xdr:from>
    <xdr:to>
      <xdr:col>1</xdr:col>
      <xdr:colOff>333904</xdr:colOff>
      <xdr:row>6</xdr:row>
      <xdr:rowOff>263771</xdr:rowOff>
    </xdr:to>
    <xdr:sp macro="" textlink="">
      <xdr:nvSpPr>
        <xdr:cNvPr id="2" name="矢印: 下 1">
          <a:extLst>
            <a:ext uri="{FF2B5EF4-FFF2-40B4-BE49-F238E27FC236}">
              <a16:creationId xmlns:a16="http://schemas.microsoft.com/office/drawing/2014/main" id="{9A8F6A3F-2F62-4312-B03C-AE5B449D4259}"/>
            </a:ext>
          </a:extLst>
        </xdr:cNvPr>
        <xdr:cNvSpPr/>
      </xdr:nvSpPr>
      <xdr:spPr>
        <a:xfrm>
          <a:off x="404192" y="1487048"/>
          <a:ext cx="254390" cy="386862"/>
        </a:xfrm>
        <a:prstGeom prst="down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1</xdr:col>
      <xdr:colOff>84611</xdr:colOff>
      <xdr:row>0</xdr:row>
      <xdr:rowOff>119269</xdr:rowOff>
    </xdr:from>
    <xdr:to>
      <xdr:col>1</xdr:col>
      <xdr:colOff>336657</xdr:colOff>
      <xdr:row>5</xdr:row>
      <xdr:rowOff>19113</xdr:rowOff>
    </xdr:to>
    <xdr:sp macro="" textlink="">
      <xdr:nvSpPr>
        <xdr:cNvPr id="3" name="テキスト ボックス 2">
          <a:extLst>
            <a:ext uri="{FF2B5EF4-FFF2-40B4-BE49-F238E27FC236}">
              <a16:creationId xmlns:a16="http://schemas.microsoft.com/office/drawing/2014/main" id="{950CDA9D-7DE6-4F3B-991B-B08891F76612}"/>
            </a:ext>
          </a:extLst>
        </xdr:cNvPr>
        <xdr:cNvSpPr txBox="1"/>
      </xdr:nvSpPr>
      <xdr:spPr>
        <a:xfrm>
          <a:off x="409289" y="119269"/>
          <a:ext cx="252046" cy="133770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ctr"/>
        <a:lstStyle/>
        <a:p>
          <a:pPr algn="ctr"/>
          <a:r>
            <a:rPr kumimoji="1" lang="ja-JP" altLang="en-US" sz="1050" b="1" kern="1200">
              <a:solidFill>
                <a:srgbClr val="FF0000"/>
              </a:solidFill>
              <a:latin typeface="BIZ UDPゴシック" panose="020B0400000000000000" pitchFamily="50" charset="-128"/>
              <a:ea typeface="BIZ UDPゴシック" panose="020B0400000000000000" pitchFamily="50" charset="-128"/>
            </a:rPr>
            <a:t>学校整理番号入力</a:t>
          </a:r>
        </a:p>
      </xdr:txBody>
    </xdr:sp>
    <xdr:clientData/>
  </xdr:twoCellAnchor>
  <xdr:twoCellAnchor>
    <xdr:from>
      <xdr:col>10</xdr:col>
      <xdr:colOff>148329</xdr:colOff>
      <xdr:row>14</xdr:row>
      <xdr:rowOff>39757</xdr:rowOff>
    </xdr:from>
    <xdr:to>
      <xdr:col>17</xdr:col>
      <xdr:colOff>442171</xdr:colOff>
      <xdr:row>18</xdr:row>
      <xdr:rowOff>271670</xdr:rowOff>
    </xdr:to>
    <xdr:sp macro="" textlink="">
      <xdr:nvSpPr>
        <xdr:cNvPr id="5" name="正方形/長方形 4">
          <a:extLst>
            <a:ext uri="{FF2B5EF4-FFF2-40B4-BE49-F238E27FC236}">
              <a16:creationId xmlns:a16="http://schemas.microsoft.com/office/drawing/2014/main" id="{EC9CB338-2C2F-4A7E-BF53-EB71ACAE75E9}"/>
            </a:ext>
          </a:extLst>
        </xdr:cNvPr>
        <xdr:cNvSpPr/>
      </xdr:nvSpPr>
      <xdr:spPr>
        <a:xfrm>
          <a:off x="6631191" y="3668049"/>
          <a:ext cx="3845934" cy="1228375"/>
        </a:xfrm>
        <a:prstGeom prst="rect">
          <a:avLst/>
        </a:prstGeom>
        <a:solidFill>
          <a:schemeClr val="accent1">
            <a:lumMod val="20000"/>
            <a:lumOff val="80000"/>
          </a:schemeClr>
        </a:solidFill>
        <a:ln w="38100"/>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kern="1200"/>
            <a:t>◎　春季大会の申込みでは、県新人ベスト６４以上の選手</a:t>
          </a:r>
          <a:endParaRPr kumimoji="1" lang="en-US" altLang="ja-JP" sz="1100" kern="1200"/>
        </a:p>
        <a:p>
          <a:pPr algn="l"/>
          <a:r>
            <a:rPr kumimoji="1" lang="ja-JP" altLang="en-US" sz="1100" kern="1200"/>
            <a:t>　　は戦績欄に数字を記入する。</a:t>
          </a:r>
          <a:endParaRPr kumimoji="1" lang="en-US" altLang="ja-JP" sz="1100" kern="1200"/>
        </a:p>
        <a:p>
          <a:pPr algn="l"/>
          <a:r>
            <a:rPr kumimoji="1" lang="ja-JP" altLang="en-US" sz="1100" kern="1200"/>
            <a:t>◎　欄が不足する場合は２枚目を利用し、申込み順（１１</a:t>
          </a:r>
          <a:endParaRPr kumimoji="1" lang="en-US" altLang="ja-JP" sz="1100" kern="1200"/>
        </a:p>
        <a:p>
          <a:pPr algn="l"/>
          <a:r>
            <a:rPr kumimoji="1" lang="ja-JP" altLang="en-US" sz="1100" kern="1200"/>
            <a:t>　　～）または「枠外」を入力してください。</a:t>
          </a:r>
        </a:p>
      </xdr:txBody>
    </xdr:sp>
    <xdr:clientData/>
  </xdr:twoCellAnchor>
  <xdr:twoCellAnchor>
    <xdr:from>
      <xdr:col>10</xdr:col>
      <xdr:colOff>53009</xdr:colOff>
      <xdr:row>36</xdr:row>
      <xdr:rowOff>19878</xdr:rowOff>
    </xdr:from>
    <xdr:to>
      <xdr:col>12</xdr:col>
      <xdr:colOff>63204</xdr:colOff>
      <xdr:row>37</xdr:row>
      <xdr:rowOff>7900</xdr:rowOff>
    </xdr:to>
    <xdr:sp macro="" textlink="">
      <xdr:nvSpPr>
        <xdr:cNvPr id="6" name="矢印: 左 5">
          <a:extLst>
            <a:ext uri="{FF2B5EF4-FFF2-40B4-BE49-F238E27FC236}">
              <a16:creationId xmlns:a16="http://schemas.microsoft.com/office/drawing/2014/main" id="{96ECC594-295F-40D0-B9FD-B3CEF4BA8DE7}"/>
            </a:ext>
          </a:extLst>
        </xdr:cNvPr>
        <xdr:cNvSpPr/>
      </xdr:nvSpPr>
      <xdr:spPr>
        <a:xfrm>
          <a:off x="6526696" y="8971721"/>
          <a:ext cx="480647" cy="193431"/>
        </a:xfrm>
        <a:prstGeom prst="left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12</xdr:col>
      <xdr:colOff>91926</xdr:colOff>
      <xdr:row>35</xdr:row>
      <xdr:rowOff>26504</xdr:rowOff>
    </xdr:from>
    <xdr:to>
      <xdr:col>14</xdr:col>
      <xdr:colOff>290273</xdr:colOff>
      <xdr:row>38</xdr:row>
      <xdr:rowOff>0</xdr:rowOff>
    </xdr:to>
    <xdr:sp macro="" textlink="">
      <xdr:nvSpPr>
        <xdr:cNvPr id="7" name="四角形: 角を丸くする 6">
          <a:extLst>
            <a:ext uri="{FF2B5EF4-FFF2-40B4-BE49-F238E27FC236}">
              <a16:creationId xmlns:a16="http://schemas.microsoft.com/office/drawing/2014/main" id="{28F53FC8-C75C-47CE-9B2E-063822AF3948}"/>
            </a:ext>
          </a:extLst>
        </xdr:cNvPr>
        <xdr:cNvSpPr/>
      </xdr:nvSpPr>
      <xdr:spPr>
        <a:xfrm>
          <a:off x="7036065" y="8819321"/>
          <a:ext cx="1430799" cy="597877"/>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「参加」</a:t>
          </a:r>
          <a:r>
            <a:rPr kumimoji="1" lang="en-US" altLang="ja-JP" sz="1100" kern="1200">
              <a:solidFill>
                <a:srgbClr val="FF0000"/>
              </a:solidFill>
              <a:latin typeface="BIZ UDPゴシック" panose="020B0400000000000000" pitchFamily="50" charset="-128"/>
              <a:ea typeface="BIZ UDPゴシック" panose="020B0400000000000000" pitchFamily="50" charset="-128"/>
            </a:rPr>
            <a:t>or</a:t>
          </a:r>
          <a:r>
            <a:rPr kumimoji="1" lang="ja-JP" altLang="en-US" sz="1100" kern="1200">
              <a:solidFill>
                <a:srgbClr val="FF0000"/>
              </a:solidFill>
              <a:latin typeface="BIZ UDPゴシック" panose="020B0400000000000000" pitchFamily="50" charset="-128"/>
              <a:ea typeface="BIZ UDPゴシック" panose="020B0400000000000000" pitchFamily="50" charset="-128"/>
            </a:rPr>
            <a:t>「不参加」</a:t>
          </a:r>
          <a:endParaRPr kumimoji="1" lang="en-US" altLang="ja-JP" sz="1100" kern="1200">
            <a:solidFill>
              <a:srgbClr val="FF0000"/>
            </a:solidFill>
            <a:latin typeface="BIZ UDPゴシック" panose="020B0400000000000000" pitchFamily="50" charset="-128"/>
            <a:ea typeface="BIZ UDPゴシック" panose="020B0400000000000000" pitchFamily="50" charset="-128"/>
          </a:endParaRPr>
        </a:p>
        <a:p>
          <a:pPr algn="l"/>
          <a:r>
            <a:rPr kumimoji="1" lang="ja-JP" altLang="en-US" sz="1100" kern="1200"/>
            <a:t>をリストから選択</a:t>
          </a:r>
        </a:p>
      </xdr:txBody>
    </xdr:sp>
    <xdr:clientData/>
  </xdr:twoCellAnchor>
  <xdr:twoCellAnchor>
    <xdr:from>
      <xdr:col>10</xdr:col>
      <xdr:colOff>152400</xdr:colOff>
      <xdr:row>4</xdr:row>
      <xdr:rowOff>304800</xdr:rowOff>
    </xdr:from>
    <xdr:to>
      <xdr:col>15</xdr:col>
      <xdr:colOff>405974</xdr:colOff>
      <xdr:row>13</xdr:row>
      <xdr:rowOff>80482</xdr:rowOff>
    </xdr:to>
    <xdr:sp macro="" textlink="">
      <xdr:nvSpPr>
        <xdr:cNvPr id="8" name="四角形: 角を丸くする 7">
          <a:extLst>
            <a:ext uri="{FF2B5EF4-FFF2-40B4-BE49-F238E27FC236}">
              <a16:creationId xmlns:a16="http://schemas.microsoft.com/office/drawing/2014/main" id="{EDF8B853-BBD6-4376-8FB1-5E419343E883}"/>
            </a:ext>
          </a:extLst>
        </xdr:cNvPr>
        <xdr:cNvSpPr/>
      </xdr:nvSpPr>
      <xdr:spPr>
        <a:xfrm>
          <a:off x="6626087" y="1424609"/>
          <a:ext cx="2572704" cy="2055056"/>
        </a:xfrm>
        <a:prstGeom prst="roundRect">
          <a:avLst/>
        </a:prstGeom>
        <a:solidFill>
          <a:schemeClr val="accent4">
            <a:lumMod val="20000"/>
            <a:lumOff val="80000"/>
          </a:schemeClr>
        </a:solidFill>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en-US" altLang="ja-JP" sz="1100" kern="1200"/>
            <a:t>※</a:t>
          </a:r>
          <a:r>
            <a:rPr kumimoji="1" lang="ja-JP" altLang="en-US" sz="1100" kern="1200"/>
            <a:t>基本設定のシートで、空欄があると、正しく作成されません。</a:t>
          </a:r>
          <a:endParaRPr kumimoji="1" lang="en-US" altLang="ja-JP" sz="1100" kern="1200"/>
        </a:p>
        <a:p>
          <a:pPr algn="l"/>
          <a:r>
            <a:rPr kumimoji="1" lang="en-US" altLang="ja-JP" sz="1100" kern="1200"/>
            <a:t>※</a:t>
          </a:r>
          <a:r>
            <a:rPr kumimoji="1" lang="ja-JP" altLang="en-US" sz="1100" kern="1200"/>
            <a:t>Ｔａｂキーをおすと、入力が必要なセルにのみ、順に移動します。</a:t>
          </a:r>
          <a:endParaRPr kumimoji="1" lang="en-US" altLang="ja-JP" sz="1100" kern="1200"/>
        </a:p>
        <a:p>
          <a:pPr algn="l"/>
          <a:r>
            <a:rPr kumimoji="1" lang="en-US" altLang="ja-JP" sz="1100" kern="1200"/>
            <a:t>※B</a:t>
          </a:r>
          <a:r>
            <a:rPr kumimoji="1" lang="ja-JP" altLang="en-US" sz="1100" kern="1200"/>
            <a:t>列に「生徒データ」シートの</a:t>
          </a:r>
          <a:endParaRPr kumimoji="1" lang="en-US" altLang="ja-JP" sz="1100" kern="1200"/>
        </a:p>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　学校整理番号</a:t>
          </a:r>
          <a:r>
            <a:rPr kumimoji="1" lang="ja-JP" altLang="en-US" sz="1100" kern="1200"/>
            <a:t>を入力してください。（選手氏名等が表示されます。）</a:t>
          </a:r>
          <a:endParaRPr kumimoji="1" lang="en-US" altLang="ja-JP" sz="1100" kern="1200"/>
        </a:p>
      </xdr:txBody>
    </xdr:sp>
    <xdr:clientData/>
  </xdr:twoCellAnchor>
  <xdr:twoCellAnchor>
    <xdr:from>
      <xdr:col>10</xdr:col>
      <xdr:colOff>0</xdr:colOff>
      <xdr:row>1</xdr:row>
      <xdr:rowOff>111369</xdr:rowOff>
    </xdr:from>
    <xdr:to>
      <xdr:col>12</xdr:col>
      <xdr:colOff>5863</xdr:colOff>
      <xdr:row>1</xdr:row>
      <xdr:rowOff>304800</xdr:rowOff>
    </xdr:to>
    <xdr:sp macro="" textlink="">
      <xdr:nvSpPr>
        <xdr:cNvPr id="9" name="矢印: 左 8">
          <a:extLst>
            <a:ext uri="{FF2B5EF4-FFF2-40B4-BE49-F238E27FC236}">
              <a16:creationId xmlns:a16="http://schemas.microsoft.com/office/drawing/2014/main" id="{20A43BDE-3B40-403D-B013-5290C13B1C68}"/>
            </a:ext>
          </a:extLst>
        </xdr:cNvPr>
        <xdr:cNvSpPr/>
      </xdr:nvSpPr>
      <xdr:spPr>
        <a:xfrm>
          <a:off x="6482862" y="281354"/>
          <a:ext cx="480647" cy="193431"/>
        </a:xfrm>
        <a:prstGeom prst="left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10</xdr:col>
      <xdr:colOff>427309</xdr:colOff>
      <xdr:row>1</xdr:row>
      <xdr:rowOff>0</xdr:rowOff>
    </xdr:from>
    <xdr:to>
      <xdr:col>14</xdr:col>
      <xdr:colOff>169986</xdr:colOff>
      <xdr:row>2</xdr:row>
      <xdr:rowOff>275493</xdr:rowOff>
    </xdr:to>
    <xdr:sp macro="" textlink="">
      <xdr:nvSpPr>
        <xdr:cNvPr id="10" name="四角形: 角を丸くする 9">
          <a:extLst>
            <a:ext uri="{FF2B5EF4-FFF2-40B4-BE49-F238E27FC236}">
              <a16:creationId xmlns:a16="http://schemas.microsoft.com/office/drawing/2014/main" id="{C278D15E-522B-4F2D-9542-0806607D39DA}"/>
            </a:ext>
          </a:extLst>
        </xdr:cNvPr>
        <xdr:cNvSpPr/>
      </xdr:nvSpPr>
      <xdr:spPr>
        <a:xfrm>
          <a:off x="6910171" y="169985"/>
          <a:ext cx="1448384" cy="597877"/>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「大会名」</a:t>
          </a:r>
          <a:endParaRPr kumimoji="1" lang="en-US" altLang="ja-JP" sz="1100" kern="1200">
            <a:solidFill>
              <a:srgbClr val="FF0000"/>
            </a:solidFill>
            <a:latin typeface="BIZ UDPゴシック" panose="020B0400000000000000" pitchFamily="50" charset="-128"/>
            <a:ea typeface="BIZ UDPゴシック" panose="020B0400000000000000" pitchFamily="50" charset="-128"/>
          </a:endParaRPr>
        </a:p>
        <a:p>
          <a:pPr algn="l"/>
          <a:r>
            <a:rPr kumimoji="1" lang="ja-JP" altLang="en-US" sz="1100" kern="1200"/>
            <a:t>をリストから選択</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35160</xdr:colOff>
      <xdr:row>4</xdr:row>
      <xdr:rowOff>200313</xdr:rowOff>
    </xdr:from>
    <xdr:to>
      <xdr:col>1</xdr:col>
      <xdr:colOff>350510</xdr:colOff>
      <xdr:row>5</xdr:row>
      <xdr:rowOff>282375</xdr:rowOff>
    </xdr:to>
    <xdr:sp macro="" textlink="">
      <xdr:nvSpPr>
        <xdr:cNvPr id="2" name="矢印: 下 1">
          <a:extLst>
            <a:ext uri="{FF2B5EF4-FFF2-40B4-BE49-F238E27FC236}">
              <a16:creationId xmlns:a16="http://schemas.microsoft.com/office/drawing/2014/main" id="{C6CC3F67-FC0E-4DF4-B618-11D7A4BC00B1}"/>
            </a:ext>
          </a:extLst>
        </xdr:cNvPr>
        <xdr:cNvSpPr/>
      </xdr:nvSpPr>
      <xdr:spPr>
        <a:xfrm>
          <a:off x="263760" y="1460544"/>
          <a:ext cx="315350" cy="386862"/>
        </a:xfrm>
        <a:prstGeom prst="down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1</xdr:col>
      <xdr:colOff>40257</xdr:colOff>
      <xdr:row>0</xdr:row>
      <xdr:rowOff>92765</xdr:rowOff>
    </xdr:from>
    <xdr:to>
      <xdr:col>1</xdr:col>
      <xdr:colOff>345643</xdr:colOff>
      <xdr:row>4</xdr:row>
      <xdr:rowOff>170239</xdr:rowOff>
    </xdr:to>
    <xdr:sp macro="" textlink="">
      <xdr:nvSpPr>
        <xdr:cNvPr id="3" name="テキスト ボックス 2">
          <a:extLst>
            <a:ext uri="{FF2B5EF4-FFF2-40B4-BE49-F238E27FC236}">
              <a16:creationId xmlns:a16="http://schemas.microsoft.com/office/drawing/2014/main" id="{E73BAE4A-6472-4C2A-8DC8-76723AF9036E}"/>
            </a:ext>
          </a:extLst>
        </xdr:cNvPr>
        <xdr:cNvSpPr txBox="1"/>
      </xdr:nvSpPr>
      <xdr:spPr>
        <a:xfrm>
          <a:off x="268857" y="92765"/>
          <a:ext cx="305386" cy="133770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ctr"/>
        <a:lstStyle/>
        <a:p>
          <a:pPr algn="ctr"/>
          <a:r>
            <a:rPr kumimoji="1" lang="ja-JP" altLang="en-US" sz="1050" b="1" kern="1200">
              <a:solidFill>
                <a:srgbClr val="FF0000"/>
              </a:solidFill>
              <a:latin typeface="BIZ UDPゴシック" panose="020B0400000000000000" pitchFamily="50" charset="-128"/>
              <a:ea typeface="BIZ UDPゴシック" panose="020B0400000000000000" pitchFamily="50" charset="-128"/>
            </a:rPr>
            <a:t>学校整理番号入力</a:t>
          </a:r>
        </a:p>
      </xdr:txBody>
    </xdr:sp>
    <xdr:clientData/>
  </xdr:twoCellAnchor>
  <xdr:twoCellAnchor>
    <xdr:from>
      <xdr:col>1</xdr:col>
      <xdr:colOff>35160</xdr:colOff>
      <xdr:row>45</xdr:row>
      <xdr:rowOff>167183</xdr:rowOff>
    </xdr:from>
    <xdr:to>
      <xdr:col>1</xdr:col>
      <xdr:colOff>335270</xdr:colOff>
      <xdr:row>46</xdr:row>
      <xdr:rowOff>249245</xdr:rowOff>
    </xdr:to>
    <xdr:sp macro="" textlink="">
      <xdr:nvSpPr>
        <xdr:cNvPr id="4" name="矢印: 下 3">
          <a:extLst>
            <a:ext uri="{FF2B5EF4-FFF2-40B4-BE49-F238E27FC236}">
              <a16:creationId xmlns:a16="http://schemas.microsoft.com/office/drawing/2014/main" id="{1065B37F-AD69-4427-8D61-C8668DB0A149}"/>
            </a:ext>
          </a:extLst>
        </xdr:cNvPr>
        <xdr:cNvSpPr/>
      </xdr:nvSpPr>
      <xdr:spPr>
        <a:xfrm>
          <a:off x="263760" y="12874998"/>
          <a:ext cx="300110" cy="386862"/>
        </a:xfrm>
        <a:prstGeom prst="down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1</xdr:col>
      <xdr:colOff>40257</xdr:colOff>
      <xdr:row>40</xdr:row>
      <xdr:rowOff>46383</xdr:rowOff>
    </xdr:from>
    <xdr:to>
      <xdr:col>1</xdr:col>
      <xdr:colOff>338023</xdr:colOff>
      <xdr:row>45</xdr:row>
      <xdr:rowOff>137109</xdr:rowOff>
    </xdr:to>
    <xdr:sp macro="" textlink="">
      <xdr:nvSpPr>
        <xdr:cNvPr id="5" name="テキスト ボックス 4">
          <a:extLst>
            <a:ext uri="{FF2B5EF4-FFF2-40B4-BE49-F238E27FC236}">
              <a16:creationId xmlns:a16="http://schemas.microsoft.com/office/drawing/2014/main" id="{B00CD411-8513-4C99-A742-02E79FAF8F33}"/>
            </a:ext>
          </a:extLst>
        </xdr:cNvPr>
        <xdr:cNvSpPr txBox="1"/>
      </xdr:nvSpPr>
      <xdr:spPr>
        <a:xfrm>
          <a:off x="268857" y="11499829"/>
          <a:ext cx="297766" cy="134509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ctr"/>
        <a:lstStyle/>
        <a:p>
          <a:pPr algn="ctr"/>
          <a:r>
            <a:rPr kumimoji="1" lang="ja-JP" altLang="en-US" sz="1050" b="1" kern="1200">
              <a:solidFill>
                <a:srgbClr val="FF0000"/>
              </a:solidFill>
              <a:latin typeface="BIZ UDPゴシック" panose="020B0400000000000000" pitchFamily="50" charset="-128"/>
              <a:ea typeface="BIZ UDPゴシック" panose="020B0400000000000000" pitchFamily="50" charset="-128"/>
            </a:rPr>
            <a:t>学校整理番号入力</a:t>
          </a:r>
        </a:p>
      </xdr:txBody>
    </xdr:sp>
    <xdr:clientData/>
  </xdr:twoCellAnchor>
  <xdr:twoCellAnchor>
    <xdr:from>
      <xdr:col>12</xdr:col>
      <xdr:colOff>106019</xdr:colOff>
      <xdr:row>5</xdr:row>
      <xdr:rowOff>8678</xdr:rowOff>
    </xdr:from>
    <xdr:to>
      <xdr:col>17</xdr:col>
      <xdr:colOff>269631</xdr:colOff>
      <xdr:row>11</xdr:row>
      <xdr:rowOff>234934</xdr:rowOff>
    </xdr:to>
    <xdr:sp macro="" textlink="">
      <xdr:nvSpPr>
        <xdr:cNvPr id="6" name="四角形: 角を丸くする 5">
          <a:extLst>
            <a:ext uri="{FF2B5EF4-FFF2-40B4-BE49-F238E27FC236}">
              <a16:creationId xmlns:a16="http://schemas.microsoft.com/office/drawing/2014/main" id="{05F2FEFC-B993-4806-97C8-E90772C769C4}"/>
            </a:ext>
          </a:extLst>
        </xdr:cNvPr>
        <xdr:cNvSpPr/>
      </xdr:nvSpPr>
      <xdr:spPr>
        <a:xfrm>
          <a:off x="7362604" y="1573709"/>
          <a:ext cx="2572704" cy="2055056"/>
        </a:xfrm>
        <a:prstGeom prst="roundRect">
          <a:avLst/>
        </a:prstGeom>
        <a:solidFill>
          <a:schemeClr val="accent4">
            <a:lumMod val="20000"/>
            <a:lumOff val="80000"/>
          </a:schemeClr>
        </a:solidFill>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en-US" altLang="ja-JP" sz="1100" kern="1200"/>
            <a:t>※</a:t>
          </a:r>
          <a:r>
            <a:rPr kumimoji="1" lang="ja-JP" altLang="en-US" sz="1100" kern="1200"/>
            <a:t>基本設定のシートで、空欄があると、正しく作成されません。</a:t>
          </a:r>
          <a:endParaRPr kumimoji="1" lang="en-US" altLang="ja-JP" sz="1100" kern="1200"/>
        </a:p>
        <a:p>
          <a:pPr algn="l"/>
          <a:r>
            <a:rPr kumimoji="1" lang="en-US" altLang="ja-JP" sz="1100" kern="1200"/>
            <a:t>※</a:t>
          </a:r>
          <a:r>
            <a:rPr kumimoji="1" lang="ja-JP" altLang="en-US" sz="1100" kern="1200"/>
            <a:t>Ｔａｂキーをおすと、入力が必要なセルにのみ、順に移動します。</a:t>
          </a:r>
          <a:endParaRPr kumimoji="1" lang="en-US" altLang="ja-JP" sz="1100" kern="1200"/>
        </a:p>
        <a:p>
          <a:pPr algn="l"/>
          <a:r>
            <a:rPr kumimoji="1" lang="en-US" altLang="ja-JP" sz="1100" kern="1200"/>
            <a:t>※B</a:t>
          </a:r>
          <a:r>
            <a:rPr kumimoji="1" lang="ja-JP" altLang="en-US" sz="1100" kern="1200"/>
            <a:t>列に「生徒データ」シートの</a:t>
          </a:r>
          <a:endParaRPr kumimoji="1" lang="en-US" altLang="ja-JP" sz="1100" kern="1200"/>
        </a:p>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　学校整理番号</a:t>
          </a:r>
          <a:r>
            <a:rPr kumimoji="1" lang="ja-JP" altLang="en-US" sz="1100" kern="1200"/>
            <a:t>を入力してください。（選手氏名等が表示されます。）</a:t>
          </a:r>
          <a:endParaRPr kumimoji="1" lang="en-US" altLang="ja-JP" sz="1100" kern="1200"/>
        </a:p>
      </xdr:txBody>
    </xdr:sp>
    <xdr:clientData/>
  </xdr:twoCellAnchor>
  <xdr:twoCellAnchor>
    <xdr:from>
      <xdr:col>12</xdr:col>
      <xdr:colOff>126404</xdr:colOff>
      <xdr:row>11</xdr:row>
      <xdr:rowOff>290784</xdr:rowOff>
    </xdr:from>
    <xdr:to>
      <xdr:col>19</xdr:col>
      <xdr:colOff>331814</xdr:colOff>
      <xdr:row>19</xdr:row>
      <xdr:rowOff>304035</xdr:rowOff>
    </xdr:to>
    <xdr:sp macro="" textlink="">
      <xdr:nvSpPr>
        <xdr:cNvPr id="7" name="正方形/長方形 6">
          <a:extLst>
            <a:ext uri="{FF2B5EF4-FFF2-40B4-BE49-F238E27FC236}">
              <a16:creationId xmlns:a16="http://schemas.microsoft.com/office/drawing/2014/main" id="{2253BE84-0C42-7EFC-A48F-A417FA7B2207}"/>
            </a:ext>
          </a:extLst>
        </xdr:cNvPr>
        <xdr:cNvSpPr/>
      </xdr:nvSpPr>
      <xdr:spPr>
        <a:xfrm>
          <a:off x="7382989" y="3684615"/>
          <a:ext cx="3845425" cy="2451651"/>
        </a:xfrm>
        <a:prstGeom prst="rect">
          <a:avLst/>
        </a:prstGeom>
        <a:solidFill>
          <a:schemeClr val="accent1">
            <a:lumMod val="20000"/>
            <a:lumOff val="80000"/>
          </a:schemeClr>
        </a:solidFill>
        <a:ln w="38100"/>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kern="1200"/>
            <a:t>◎　春季大会ベスト３２以上は県総体枠外出場です。</a:t>
          </a:r>
          <a:endParaRPr kumimoji="1" lang="en-US" altLang="ja-JP" sz="1100" kern="1200"/>
        </a:p>
        <a:p>
          <a:pPr algn="l"/>
          <a:r>
            <a:rPr kumimoji="1" lang="ja-JP" altLang="en-US" sz="1100" kern="1200"/>
            <a:t>　　</a:t>
          </a:r>
          <a:r>
            <a:rPr kumimoji="1" lang="ja-JP" altLang="en-US" sz="1100" kern="1200">
              <a:solidFill>
                <a:srgbClr val="FF0000"/>
              </a:solidFill>
            </a:rPr>
            <a:t>総体の申込み</a:t>
          </a:r>
          <a:r>
            <a:rPr kumimoji="1" lang="ja-JP" altLang="en-US" sz="1100" kern="1200"/>
            <a:t>では、春季大会ベスト６４以上の選手は</a:t>
          </a:r>
          <a:endParaRPr kumimoji="1" lang="en-US" altLang="ja-JP" sz="1100" kern="1200"/>
        </a:p>
        <a:p>
          <a:pPr algn="l"/>
          <a:r>
            <a:rPr kumimoji="1" lang="ja-JP" altLang="en-US" sz="1100" kern="1200"/>
            <a:t>　　戦績欄に数字を記入してください。</a:t>
          </a:r>
          <a:endParaRPr kumimoji="1" lang="en-US" altLang="ja-JP" sz="1100" kern="1200"/>
        </a:p>
        <a:p>
          <a:pPr algn="l"/>
          <a:endParaRPr kumimoji="1" lang="en-US" altLang="ja-JP" sz="1100" kern="12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夏季大会ベスト１６以上は県新人大会枠外出場です。</a:t>
          </a:r>
          <a:endParaRPr lang="ja-JP" altLang="ja-JP">
            <a:effectLst/>
          </a:endParaRPr>
        </a:p>
        <a:p>
          <a:pPr algn="l"/>
          <a:r>
            <a:rPr kumimoji="1" lang="ja-JP" altLang="en-US" sz="1100" kern="1200"/>
            <a:t>　　</a:t>
          </a:r>
          <a:r>
            <a:rPr kumimoji="1" lang="ja-JP" altLang="en-US" sz="1100" kern="1200">
              <a:solidFill>
                <a:srgbClr val="FF0000"/>
              </a:solidFill>
            </a:rPr>
            <a:t>新人の申込み</a:t>
          </a:r>
          <a:r>
            <a:rPr kumimoji="1" lang="ja-JP" altLang="en-US" sz="1100" kern="1200"/>
            <a:t>では、夏季大会ベスト６４以上の選手は</a:t>
          </a:r>
          <a:endParaRPr kumimoji="1" lang="en-US" altLang="ja-JP" sz="1100" kern="1200"/>
        </a:p>
        <a:p>
          <a:pPr algn="l"/>
          <a:r>
            <a:rPr kumimoji="1" lang="ja-JP" altLang="en-US" sz="1100" kern="1200"/>
            <a:t>　　戦績欄に数字を記入してください。</a:t>
          </a:r>
          <a:endParaRPr kumimoji="1" lang="en-US" altLang="ja-JP" sz="1100" kern="1200"/>
        </a:p>
        <a:p>
          <a:pPr algn="l"/>
          <a:endParaRPr kumimoji="1" lang="en-US" altLang="ja-JP" sz="1100" kern="1200"/>
        </a:p>
        <a:p>
          <a:pPr algn="l"/>
          <a:r>
            <a:rPr kumimoji="1" lang="ja-JP" altLang="en-US" sz="1100" kern="1200"/>
            <a:t>◎　欄が不足する場合は２枚目を利用し、申込み順（１１</a:t>
          </a:r>
          <a:endParaRPr kumimoji="1" lang="en-US" altLang="ja-JP" sz="1100" kern="1200"/>
        </a:p>
        <a:p>
          <a:pPr algn="l"/>
          <a:r>
            <a:rPr kumimoji="1" lang="ja-JP" altLang="en-US" sz="1100" kern="1200"/>
            <a:t>　　～）または「枠外」を入力してください。</a:t>
          </a:r>
        </a:p>
      </xdr:txBody>
    </xdr:sp>
    <xdr:clientData/>
  </xdr:twoCellAnchor>
  <xdr:twoCellAnchor>
    <xdr:from>
      <xdr:col>12</xdr:col>
      <xdr:colOff>35170</xdr:colOff>
      <xdr:row>33</xdr:row>
      <xdr:rowOff>23446</xdr:rowOff>
    </xdr:from>
    <xdr:to>
      <xdr:col>12</xdr:col>
      <xdr:colOff>515817</xdr:colOff>
      <xdr:row>33</xdr:row>
      <xdr:rowOff>216877</xdr:rowOff>
    </xdr:to>
    <xdr:sp macro="" textlink="">
      <xdr:nvSpPr>
        <xdr:cNvPr id="8" name="矢印: 左 7">
          <a:extLst>
            <a:ext uri="{FF2B5EF4-FFF2-40B4-BE49-F238E27FC236}">
              <a16:creationId xmlns:a16="http://schemas.microsoft.com/office/drawing/2014/main" id="{2BC33B9E-55CC-4F93-9CFC-096DF145C422}"/>
            </a:ext>
          </a:extLst>
        </xdr:cNvPr>
        <xdr:cNvSpPr/>
      </xdr:nvSpPr>
      <xdr:spPr>
        <a:xfrm>
          <a:off x="7291755" y="9993923"/>
          <a:ext cx="480647" cy="193431"/>
        </a:xfrm>
        <a:prstGeom prst="left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12</xdr:col>
      <xdr:colOff>544539</xdr:colOff>
      <xdr:row>32</xdr:row>
      <xdr:rowOff>46892</xdr:rowOff>
    </xdr:from>
    <xdr:to>
      <xdr:col>16</xdr:col>
      <xdr:colOff>181708</xdr:colOff>
      <xdr:row>35</xdr:row>
      <xdr:rowOff>11723</xdr:rowOff>
    </xdr:to>
    <xdr:sp macro="" textlink="">
      <xdr:nvSpPr>
        <xdr:cNvPr id="9" name="四角形: 角を丸くする 8">
          <a:extLst>
            <a:ext uri="{FF2B5EF4-FFF2-40B4-BE49-F238E27FC236}">
              <a16:creationId xmlns:a16="http://schemas.microsoft.com/office/drawing/2014/main" id="{A927E386-C927-4333-81A1-7366227BFBF1}"/>
            </a:ext>
          </a:extLst>
        </xdr:cNvPr>
        <xdr:cNvSpPr/>
      </xdr:nvSpPr>
      <xdr:spPr>
        <a:xfrm>
          <a:off x="7877324" y="9841523"/>
          <a:ext cx="1430799" cy="597877"/>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「参加」</a:t>
          </a:r>
          <a:r>
            <a:rPr kumimoji="1" lang="en-US" altLang="ja-JP" sz="1100" kern="1200">
              <a:solidFill>
                <a:srgbClr val="FF0000"/>
              </a:solidFill>
              <a:latin typeface="BIZ UDPゴシック" panose="020B0400000000000000" pitchFamily="50" charset="-128"/>
              <a:ea typeface="BIZ UDPゴシック" panose="020B0400000000000000" pitchFamily="50" charset="-128"/>
            </a:rPr>
            <a:t>or</a:t>
          </a:r>
          <a:r>
            <a:rPr kumimoji="1" lang="ja-JP" altLang="en-US" sz="1100" kern="1200">
              <a:solidFill>
                <a:srgbClr val="FF0000"/>
              </a:solidFill>
              <a:latin typeface="BIZ UDPゴシック" panose="020B0400000000000000" pitchFamily="50" charset="-128"/>
              <a:ea typeface="BIZ UDPゴシック" panose="020B0400000000000000" pitchFamily="50" charset="-128"/>
            </a:rPr>
            <a:t>「不参加」</a:t>
          </a:r>
          <a:endParaRPr kumimoji="1" lang="en-US" altLang="ja-JP" sz="1100" kern="1200">
            <a:solidFill>
              <a:srgbClr val="FF0000"/>
            </a:solidFill>
            <a:latin typeface="BIZ UDPゴシック" panose="020B0400000000000000" pitchFamily="50" charset="-128"/>
            <a:ea typeface="BIZ UDPゴシック" panose="020B0400000000000000" pitchFamily="50" charset="-128"/>
          </a:endParaRPr>
        </a:p>
        <a:p>
          <a:pPr algn="l"/>
          <a:r>
            <a:rPr kumimoji="1" lang="ja-JP" altLang="en-US" sz="1100" kern="1200"/>
            <a:t>をリストから選択</a:t>
          </a:r>
        </a:p>
      </xdr:txBody>
    </xdr:sp>
    <xdr:clientData/>
  </xdr:twoCellAnchor>
  <xdr:twoCellAnchor>
    <xdr:from>
      <xdr:col>12</xdr:col>
      <xdr:colOff>0</xdr:colOff>
      <xdr:row>1</xdr:row>
      <xdr:rowOff>111369</xdr:rowOff>
    </xdr:from>
    <xdr:to>
      <xdr:col>12</xdr:col>
      <xdr:colOff>480647</xdr:colOff>
      <xdr:row>2</xdr:row>
      <xdr:rowOff>0</xdr:rowOff>
    </xdr:to>
    <xdr:sp macro="" textlink="">
      <xdr:nvSpPr>
        <xdr:cNvPr id="10" name="矢印: 左 9">
          <a:extLst>
            <a:ext uri="{FF2B5EF4-FFF2-40B4-BE49-F238E27FC236}">
              <a16:creationId xmlns:a16="http://schemas.microsoft.com/office/drawing/2014/main" id="{523BAB83-D3A4-4C6C-82C4-F5D69AB2DCD1}"/>
            </a:ext>
          </a:extLst>
        </xdr:cNvPr>
        <xdr:cNvSpPr/>
      </xdr:nvSpPr>
      <xdr:spPr>
        <a:xfrm>
          <a:off x="7256585" y="457200"/>
          <a:ext cx="480647" cy="193431"/>
        </a:xfrm>
        <a:prstGeom prst="left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12</xdr:col>
      <xdr:colOff>427309</xdr:colOff>
      <xdr:row>1</xdr:row>
      <xdr:rowOff>0</xdr:rowOff>
    </xdr:from>
    <xdr:to>
      <xdr:col>16</xdr:col>
      <xdr:colOff>82063</xdr:colOff>
      <xdr:row>2</xdr:row>
      <xdr:rowOff>293077</xdr:rowOff>
    </xdr:to>
    <xdr:sp macro="" textlink="">
      <xdr:nvSpPr>
        <xdr:cNvPr id="11" name="四角形: 角を丸くする 10">
          <a:extLst>
            <a:ext uri="{FF2B5EF4-FFF2-40B4-BE49-F238E27FC236}">
              <a16:creationId xmlns:a16="http://schemas.microsoft.com/office/drawing/2014/main" id="{F95FC263-12B0-44C3-81E2-937F0E6E69C0}"/>
            </a:ext>
          </a:extLst>
        </xdr:cNvPr>
        <xdr:cNvSpPr/>
      </xdr:nvSpPr>
      <xdr:spPr>
        <a:xfrm>
          <a:off x="7683894" y="345831"/>
          <a:ext cx="1448384" cy="597877"/>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「大会名」</a:t>
          </a:r>
          <a:endParaRPr kumimoji="1" lang="en-US" altLang="ja-JP" sz="1100" kern="1200">
            <a:solidFill>
              <a:srgbClr val="FF0000"/>
            </a:solidFill>
            <a:latin typeface="BIZ UDPゴシック" panose="020B0400000000000000" pitchFamily="50" charset="-128"/>
            <a:ea typeface="BIZ UDPゴシック" panose="020B0400000000000000" pitchFamily="50" charset="-128"/>
          </a:endParaRPr>
        </a:p>
        <a:p>
          <a:pPr algn="l"/>
          <a:r>
            <a:rPr kumimoji="1" lang="ja-JP" altLang="en-US" sz="1100" kern="1200"/>
            <a:t>をリストから選択</a:t>
          </a:r>
        </a:p>
      </xdr:txBody>
    </xdr:sp>
    <xdr:clientData/>
  </xdr:twoCellAnchor>
  <xdr:twoCellAnchor>
    <xdr:from>
      <xdr:col>11</xdr:col>
      <xdr:colOff>391904</xdr:colOff>
      <xdr:row>31</xdr:row>
      <xdr:rowOff>138115</xdr:rowOff>
    </xdr:from>
    <xdr:to>
      <xdr:col>14</xdr:col>
      <xdr:colOff>90032</xdr:colOff>
      <xdr:row>32</xdr:row>
      <xdr:rowOff>26746</xdr:rowOff>
    </xdr:to>
    <xdr:sp macro="" textlink="">
      <xdr:nvSpPr>
        <xdr:cNvPr id="12" name="矢印: 左 11">
          <a:extLst>
            <a:ext uri="{FF2B5EF4-FFF2-40B4-BE49-F238E27FC236}">
              <a16:creationId xmlns:a16="http://schemas.microsoft.com/office/drawing/2014/main" id="{87670DAE-1F72-6559-8774-3666857CE886}"/>
            </a:ext>
          </a:extLst>
        </xdr:cNvPr>
        <xdr:cNvSpPr/>
      </xdr:nvSpPr>
      <xdr:spPr>
        <a:xfrm rot="19391353">
          <a:off x="7244042" y="9627946"/>
          <a:ext cx="665282" cy="193431"/>
        </a:xfrm>
        <a:prstGeom prst="left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12</xdr:col>
      <xdr:colOff>544539</xdr:colOff>
      <xdr:row>27</xdr:row>
      <xdr:rowOff>205154</xdr:rowOff>
    </xdr:from>
    <xdr:to>
      <xdr:col>16</xdr:col>
      <xdr:colOff>181708</xdr:colOff>
      <xdr:row>31</xdr:row>
      <xdr:rowOff>298939</xdr:rowOff>
    </xdr:to>
    <xdr:sp macro="" textlink="">
      <xdr:nvSpPr>
        <xdr:cNvPr id="13" name="四角形: 角を丸くする 12">
          <a:extLst>
            <a:ext uri="{FF2B5EF4-FFF2-40B4-BE49-F238E27FC236}">
              <a16:creationId xmlns:a16="http://schemas.microsoft.com/office/drawing/2014/main" id="{379FDA68-1301-7AD5-3531-4621C0C4541A}"/>
            </a:ext>
          </a:extLst>
        </xdr:cNvPr>
        <xdr:cNvSpPr/>
      </xdr:nvSpPr>
      <xdr:spPr>
        <a:xfrm>
          <a:off x="7801124" y="8475785"/>
          <a:ext cx="1430799" cy="1312985"/>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「枠外〇ペア」</a:t>
          </a:r>
          <a:endParaRPr kumimoji="1" lang="en-US" altLang="ja-JP" sz="1100" kern="1200">
            <a:solidFill>
              <a:srgbClr val="FF0000"/>
            </a:solidFill>
            <a:latin typeface="BIZ UDPゴシック" panose="020B0400000000000000" pitchFamily="50" charset="-128"/>
            <a:ea typeface="BIZ UDPゴシック" panose="020B0400000000000000" pitchFamily="50" charset="-128"/>
          </a:endParaRPr>
        </a:p>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「予選参加〇ペア」</a:t>
          </a:r>
          <a:endParaRPr kumimoji="1" lang="en-US" altLang="ja-JP" sz="1100" kern="1200">
            <a:solidFill>
              <a:srgbClr val="FF0000"/>
            </a:solidFill>
            <a:latin typeface="BIZ UDPゴシック" panose="020B0400000000000000" pitchFamily="50" charset="-128"/>
            <a:ea typeface="BIZ UDPゴシック" panose="020B0400000000000000" pitchFamily="50" charset="-128"/>
          </a:endParaRPr>
        </a:p>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「合計〇ペア」</a:t>
          </a:r>
          <a:endParaRPr kumimoji="1" lang="en-US" altLang="ja-JP" sz="1100" kern="1200">
            <a:solidFill>
              <a:srgbClr val="FF0000"/>
            </a:solidFill>
            <a:latin typeface="BIZ UDPゴシック" panose="020B0400000000000000" pitchFamily="50" charset="-128"/>
            <a:ea typeface="BIZ UDPゴシック" panose="020B0400000000000000" pitchFamily="50" charset="-128"/>
          </a:endParaRPr>
        </a:p>
        <a:p>
          <a:pPr algn="l"/>
          <a:r>
            <a:rPr kumimoji="1" lang="ja-JP" altLang="en-US" sz="1100" kern="1200"/>
            <a:t>人数を直接入力してください。</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79513</xdr:colOff>
      <xdr:row>5</xdr:row>
      <xdr:rowOff>62440</xdr:rowOff>
    </xdr:from>
    <xdr:to>
      <xdr:col>1</xdr:col>
      <xdr:colOff>333903</xdr:colOff>
      <xdr:row>6</xdr:row>
      <xdr:rowOff>277024</xdr:rowOff>
    </xdr:to>
    <xdr:sp macro="" textlink="">
      <xdr:nvSpPr>
        <xdr:cNvPr id="2" name="矢印: 下 1">
          <a:extLst>
            <a:ext uri="{FF2B5EF4-FFF2-40B4-BE49-F238E27FC236}">
              <a16:creationId xmlns:a16="http://schemas.microsoft.com/office/drawing/2014/main" id="{FB49AE2D-1DD1-41F8-AC39-070F1FB79E59}"/>
            </a:ext>
          </a:extLst>
        </xdr:cNvPr>
        <xdr:cNvSpPr/>
      </xdr:nvSpPr>
      <xdr:spPr>
        <a:xfrm>
          <a:off x="245165" y="1500301"/>
          <a:ext cx="254390" cy="386862"/>
        </a:xfrm>
        <a:prstGeom prst="down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1</xdr:col>
      <xdr:colOff>84610</xdr:colOff>
      <xdr:row>0</xdr:row>
      <xdr:rowOff>132522</xdr:rowOff>
    </xdr:from>
    <xdr:to>
      <xdr:col>1</xdr:col>
      <xdr:colOff>336656</xdr:colOff>
      <xdr:row>5</xdr:row>
      <xdr:rowOff>32366</xdr:rowOff>
    </xdr:to>
    <xdr:sp macro="" textlink="">
      <xdr:nvSpPr>
        <xdr:cNvPr id="3" name="テキスト ボックス 2">
          <a:extLst>
            <a:ext uri="{FF2B5EF4-FFF2-40B4-BE49-F238E27FC236}">
              <a16:creationId xmlns:a16="http://schemas.microsoft.com/office/drawing/2014/main" id="{D8632BE4-9282-4B74-ADFB-0AB283AA0C97}"/>
            </a:ext>
          </a:extLst>
        </xdr:cNvPr>
        <xdr:cNvSpPr txBox="1"/>
      </xdr:nvSpPr>
      <xdr:spPr>
        <a:xfrm>
          <a:off x="250262" y="132522"/>
          <a:ext cx="252046" cy="133770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ctr"/>
        <a:lstStyle/>
        <a:p>
          <a:pPr algn="ctr"/>
          <a:r>
            <a:rPr kumimoji="1" lang="ja-JP" altLang="en-US" sz="1050" b="1" kern="1200">
              <a:solidFill>
                <a:srgbClr val="FF0000"/>
              </a:solidFill>
              <a:latin typeface="BIZ UDPゴシック" panose="020B0400000000000000" pitchFamily="50" charset="-128"/>
              <a:ea typeface="BIZ UDPゴシック" panose="020B0400000000000000" pitchFamily="50" charset="-128"/>
            </a:rPr>
            <a:t>学校整理番号入力</a:t>
          </a:r>
        </a:p>
      </xdr:txBody>
    </xdr:sp>
    <xdr:clientData/>
  </xdr:twoCellAnchor>
  <xdr:twoCellAnchor>
    <xdr:from>
      <xdr:col>10</xdr:col>
      <xdr:colOff>152405</xdr:colOff>
      <xdr:row>4</xdr:row>
      <xdr:rowOff>293077</xdr:rowOff>
    </xdr:from>
    <xdr:to>
      <xdr:col>15</xdr:col>
      <xdr:colOff>398079</xdr:colOff>
      <xdr:row>14</xdr:row>
      <xdr:rowOff>179363</xdr:rowOff>
    </xdr:to>
    <xdr:sp macro="" textlink="">
      <xdr:nvSpPr>
        <xdr:cNvPr id="6" name="四角形: 角を丸くする 5">
          <a:extLst>
            <a:ext uri="{FF2B5EF4-FFF2-40B4-BE49-F238E27FC236}">
              <a16:creationId xmlns:a16="http://schemas.microsoft.com/office/drawing/2014/main" id="{286D56F9-3146-4360-AAFF-F56E9FB7CC76}"/>
            </a:ext>
          </a:extLst>
        </xdr:cNvPr>
        <xdr:cNvSpPr/>
      </xdr:nvSpPr>
      <xdr:spPr>
        <a:xfrm>
          <a:off x="6635267" y="1430215"/>
          <a:ext cx="2572704" cy="2055056"/>
        </a:xfrm>
        <a:prstGeom prst="roundRect">
          <a:avLst/>
        </a:prstGeom>
        <a:solidFill>
          <a:schemeClr val="accent4">
            <a:lumMod val="20000"/>
            <a:lumOff val="80000"/>
          </a:schemeClr>
        </a:solidFill>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en-US" altLang="ja-JP" sz="1100" kern="1200"/>
            <a:t>※</a:t>
          </a:r>
          <a:r>
            <a:rPr kumimoji="1" lang="ja-JP" altLang="en-US" sz="1100" kern="1200"/>
            <a:t>基本設定のシートで、空欄があると、正しく作成されません。</a:t>
          </a:r>
          <a:endParaRPr kumimoji="1" lang="en-US" altLang="ja-JP" sz="1100" kern="1200"/>
        </a:p>
        <a:p>
          <a:pPr algn="l"/>
          <a:r>
            <a:rPr kumimoji="1" lang="en-US" altLang="ja-JP" sz="1100" kern="1200"/>
            <a:t>※</a:t>
          </a:r>
          <a:r>
            <a:rPr kumimoji="1" lang="ja-JP" altLang="en-US" sz="1100" kern="1200"/>
            <a:t>Ｔａｂキーをおすと、入力が必要なセルにのみ、順に移動します。</a:t>
          </a:r>
          <a:endParaRPr kumimoji="1" lang="en-US" altLang="ja-JP" sz="1100" kern="1200"/>
        </a:p>
        <a:p>
          <a:pPr algn="l"/>
          <a:r>
            <a:rPr kumimoji="1" lang="en-US" altLang="ja-JP" sz="1100" kern="1200"/>
            <a:t>※B</a:t>
          </a:r>
          <a:r>
            <a:rPr kumimoji="1" lang="ja-JP" altLang="en-US" sz="1100" kern="1200"/>
            <a:t>列に「生徒データ」シートの</a:t>
          </a:r>
          <a:endParaRPr kumimoji="1" lang="en-US" altLang="ja-JP" sz="1100" kern="1200"/>
        </a:p>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　学校整理番号</a:t>
          </a:r>
          <a:r>
            <a:rPr kumimoji="1" lang="ja-JP" altLang="en-US" sz="1100" kern="1200"/>
            <a:t>を入力してください。（選手氏名等が表示されます。）</a:t>
          </a:r>
          <a:endParaRPr kumimoji="1" lang="en-US" altLang="ja-JP" sz="1100" kern="1200"/>
        </a:p>
      </xdr:txBody>
    </xdr:sp>
    <xdr:clientData/>
  </xdr:twoCellAnchor>
  <xdr:twoCellAnchor>
    <xdr:from>
      <xdr:col>10</xdr:col>
      <xdr:colOff>164123</xdr:colOff>
      <xdr:row>15</xdr:row>
      <xdr:rowOff>52754</xdr:rowOff>
    </xdr:from>
    <xdr:to>
      <xdr:col>17</xdr:col>
      <xdr:colOff>451595</xdr:colOff>
      <xdr:row>21</xdr:row>
      <xdr:rowOff>69574</xdr:rowOff>
    </xdr:to>
    <xdr:sp macro="" textlink="">
      <xdr:nvSpPr>
        <xdr:cNvPr id="7" name="正方形/長方形 6">
          <a:extLst>
            <a:ext uri="{FF2B5EF4-FFF2-40B4-BE49-F238E27FC236}">
              <a16:creationId xmlns:a16="http://schemas.microsoft.com/office/drawing/2014/main" id="{46DC22D1-6442-457E-B416-DBABD043AABD}"/>
            </a:ext>
          </a:extLst>
        </xdr:cNvPr>
        <xdr:cNvSpPr/>
      </xdr:nvSpPr>
      <xdr:spPr>
        <a:xfrm>
          <a:off x="6646985" y="3604846"/>
          <a:ext cx="3845425" cy="1212574"/>
        </a:xfrm>
        <a:prstGeom prst="rect">
          <a:avLst/>
        </a:prstGeom>
        <a:solidFill>
          <a:schemeClr val="accent1">
            <a:lumMod val="20000"/>
            <a:lumOff val="80000"/>
          </a:schemeClr>
        </a:solidFill>
        <a:ln w="38100"/>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kern="1200"/>
            <a:t>◎　夏季大会の申込みでは、県総体ベスト６４以上の選手</a:t>
          </a:r>
          <a:endParaRPr kumimoji="1" lang="en-US" altLang="ja-JP" sz="1100" kern="1200"/>
        </a:p>
        <a:p>
          <a:pPr algn="l"/>
          <a:r>
            <a:rPr kumimoji="1" lang="ja-JP" altLang="en-US" sz="1100" kern="1200"/>
            <a:t>　　は戦績欄に数字を記入する。</a:t>
          </a:r>
          <a:endParaRPr kumimoji="1" lang="en-US" altLang="ja-JP" sz="1100" kern="1200"/>
        </a:p>
        <a:p>
          <a:pPr algn="l"/>
          <a:r>
            <a:rPr kumimoji="1" lang="ja-JP" altLang="en-US" sz="1100" kern="1200"/>
            <a:t>◎　欄が不足する場合は２枚目を利用し、申込み順（１１</a:t>
          </a:r>
          <a:endParaRPr kumimoji="1" lang="en-US" altLang="ja-JP" sz="1100" kern="1200"/>
        </a:p>
        <a:p>
          <a:pPr algn="l"/>
          <a:r>
            <a:rPr kumimoji="1" lang="ja-JP" altLang="en-US" sz="1100" kern="1200"/>
            <a:t>　　～）または「枠外」を入力してください。</a:t>
          </a:r>
        </a:p>
      </xdr:txBody>
    </xdr:sp>
    <xdr:clientData/>
  </xdr:twoCellAnchor>
  <xdr:twoCellAnchor>
    <xdr:from>
      <xdr:col>10</xdr:col>
      <xdr:colOff>35172</xdr:colOff>
      <xdr:row>1</xdr:row>
      <xdr:rowOff>87921</xdr:rowOff>
    </xdr:from>
    <xdr:to>
      <xdr:col>12</xdr:col>
      <xdr:colOff>35172</xdr:colOff>
      <xdr:row>1</xdr:row>
      <xdr:rowOff>281352</xdr:rowOff>
    </xdr:to>
    <xdr:sp macro="" textlink="">
      <xdr:nvSpPr>
        <xdr:cNvPr id="8" name="矢印: 左 7">
          <a:extLst>
            <a:ext uri="{FF2B5EF4-FFF2-40B4-BE49-F238E27FC236}">
              <a16:creationId xmlns:a16="http://schemas.microsoft.com/office/drawing/2014/main" id="{59336AB0-DA9C-4176-AD45-2DDD0894DB1E}"/>
            </a:ext>
          </a:extLst>
        </xdr:cNvPr>
        <xdr:cNvSpPr/>
      </xdr:nvSpPr>
      <xdr:spPr>
        <a:xfrm>
          <a:off x="6518034" y="257906"/>
          <a:ext cx="480646" cy="193431"/>
        </a:xfrm>
        <a:prstGeom prst="left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10</xdr:col>
      <xdr:colOff>462481</xdr:colOff>
      <xdr:row>0</xdr:row>
      <xdr:rowOff>146537</xdr:rowOff>
    </xdr:from>
    <xdr:to>
      <xdr:col>14</xdr:col>
      <xdr:colOff>199296</xdr:colOff>
      <xdr:row>2</xdr:row>
      <xdr:rowOff>252045</xdr:rowOff>
    </xdr:to>
    <xdr:sp macro="" textlink="">
      <xdr:nvSpPr>
        <xdr:cNvPr id="9" name="四角形: 角を丸くする 8">
          <a:extLst>
            <a:ext uri="{FF2B5EF4-FFF2-40B4-BE49-F238E27FC236}">
              <a16:creationId xmlns:a16="http://schemas.microsoft.com/office/drawing/2014/main" id="{FE6036DB-AA3A-47A6-9A35-7B756D3BD85E}"/>
            </a:ext>
          </a:extLst>
        </xdr:cNvPr>
        <xdr:cNvSpPr/>
      </xdr:nvSpPr>
      <xdr:spPr>
        <a:xfrm>
          <a:off x="6945343" y="146537"/>
          <a:ext cx="1448384" cy="597877"/>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「大会名」</a:t>
          </a:r>
          <a:endParaRPr kumimoji="1" lang="en-US" altLang="ja-JP" sz="1100" kern="1200">
            <a:solidFill>
              <a:srgbClr val="FF0000"/>
            </a:solidFill>
            <a:latin typeface="BIZ UDPゴシック" panose="020B0400000000000000" pitchFamily="50" charset="-128"/>
            <a:ea typeface="BIZ UDPゴシック" panose="020B0400000000000000" pitchFamily="50" charset="-128"/>
          </a:endParaRPr>
        </a:p>
        <a:p>
          <a:pPr algn="l"/>
          <a:r>
            <a:rPr kumimoji="1" lang="ja-JP" altLang="en-US" sz="1100" kern="1200"/>
            <a:t>をリストから選択</a:t>
          </a:r>
        </a:p>
      </xdr:txBody>
    </xdr:sp>
    <xdr:clientData/>
  </xdr:twoCellAnchor>
  <xdr:twoCellAnchor>
    <xdr:from>
      <xdr:col>1</xdr:col>
      <xdr:colOff>79513</xdr:colOff>
      <xdr:row>58</xdr:row>
      <xdr:rowOff>62440</xdr:rowOff>
    </xdr:from>
    <xdr:to>
      <xdr:col>1</xdr:col>
      <xdr:colOff>333903</xdr:colOff>
      <xdr:row>59</xdr:row>
      <xdr:rowOff>277024</xdr:rowOff>
    </xdr:to>
    <xdr:sp macro="" textlink="">
      <xdr:nvSpPr>
        <xdr:cNvPr id="4" name="矢印: 下 3">
          <a:extLst>
            <a:ext uri="{FF2B5EF4-FFF2-40B4-BE49-F238E27FC236}">
              <a16:creationId xmlns:a16="http://schemas.microsoft.com/office/drawing/2014/main" id="{4329F373-1B0F-4CF0-ACD0-8A551845B222}"/>
            </a:ext>
          </a:extLst>
        </xdr:cNvPr>
        <xdr:cNvSpPr/>
      </xdr:nvSpPr>
      <xdr:spPr>
        <a:xfrm>
          <a:off x="231913" y="1521963"/>
          <a:ext cx="254390" cy="390430"/>
        </a:xfrm>
        <a:prstGeom prst="down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1</xdr:col>
      <xdr:colOff>84610</xdr:colOff>
      <xdr:row>53</xdr:row>
      <xdr:rowOff>132522</xdr:rowOff>
    </xdr:from>
    <xdr:to>
      <xdr:col>1</xdr:col>
      <xdr:colOff>336656</xdr:colOff>
      <xdr:row>58</xdr:row>
      <xdr:rowOff>32366</xdr:rowOff>
    </xdr:to>
    <xdr:sp macro="" textlink="">
      <xdr:nvSpPr>
        <xdr:cNvPr id="5" name="テキスト ボックス 4">
          <a:extLst>
            <a:ext uri="{FF2B5EF4-FFF2-40B4-BE49-F238E27FC236}">
              <a16:creationId xmlns:a16="http://schemas.microsoft.com/office/drawing/2014/main" id="{83C42F0F-BFC7-4F53-9BD5-34C10276C1D0}"/>
            </a:ext>
          </a:extLst>
        </xdr:cNvPr>
        <xdr:cNvSpPr txBox="1"/>
      </xdr:nvSpPr>
      <xdr:spPr>
        <a:xfrm>
          <a:off x="237010" y="132522"/>
          <a:ext cx="252046" cy="135936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ctr"/>
        <a:lstStyle/>
        <a:p>
          <a:pPr algn="ctr"/>
          <a:r>
            <a:rPr kumimoji="1" lang="ja-JP" altLang="en-US" sz="1050" b="1" kern="1200">
              <a:solidFill>
                <a:srgbClr val="FF0000"/>
              </a:solidFill>
              <a:latin typeface="BIZ UDPゴシック" panose="020B0400000000000000" pitchFamily="50" charset="-128"/>
              <a:ea typeface="BIZ UDPゴシック" panose="020B0400000000000000" pitchFamily="50" charset="-128"/>
            </a:rPr>
            <a:t>学校整理番号入力</a:t>
          </a:r>
        </a:p>
      </xdr:txBody>
    </xdr:sp>
    <xdr:clientData/>
  </xdr:twoCellAnchor>
  <xdr:twoCellAnchor>
    <xdr:from>
      <xdr:col>10</xdr:col>
      <xdr:colOff>164123</xdr:colOff>
      <xdr:row>68</xdr:row>
      <xdr:rowOff>52754</xdr:rowOff>
    </xdr:from>
    <xdr:to>
      <xdr:col>17</xdr:col>
      <xdr:colOff>451595</xdr:colOff>
      <xdr:row>74</xdr:row>
      <xdr:rowOff>69574</xdr:rowOff>
    </xdr:to>
    <xdr:sp macro="" textlink="">
      <xdr:nvSpPr>
        <xdr:cNvPr id="11" name="正方形/長方形 10">
          <a:extLst>
            <a:ext uri="{FF2B5EF4-FFF2-40B4-BE49-F238E27FC236}">
              <a16:creationId xmlns:a16="http://schemas.microsoft.com/office/drawing/2014/main" id="{82BD3B87-4B20-4B1C-818A-A966650D5B0B}"/>
            </a:ext>
          </a:extLst>
        </xdr:cNvPr>
        <xdr:cNvSpPr/>
      </xdr:nvSpPr>
      <xdr:spPr>
        <a:xfrm>
          <a:off x="6799385" y="3604846"/>
          <a:ext cx="3845425" cy="1212574"/>
        </a:xfrm>
        <a:prstGeom prst="rect">
          <a:avLst/>
        </a:prstGeom>
        <a:solidFill>
          <a:schemeClr val="accent1">
            <a:lumMod val="20000"/>
            <a:lumOff val="80000"/>
          </a:schemeClr>
        </a:solidFill>
        <a:ln w="38100"/>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kern="1200"/>
            <a:t>◎　夏季大会の申込みでは、県総体ベスト６４以上の選手</a:t>
          </a:r>
          <a:endParaRPr kumimoji="1" lang="en-US" altLang="ja-JP" sz="1100" kern="1200"/>
        </a:p>
        <a:p>
          <a:pPr algn="l"/>
          <a:r>
            <a:rPr kumimoji="1" lang="ja-JP" altLang="en-US" sz="1100" kern="1200"/>
            <a:t>　　は戦績欄に数字を記入する。</a:t>
          </a:r>
          <a:endParaRPr kumimoji="1" lang="en-US" altLang="ja-JP" sz="1100" kern="1200"/>
        </a:p>
        <a:p>
          <a:pPr algn="l"/>
          <a:r>
            <a:rPr kumimoji="1" lang="ja-JP" altLang="en-US" sz="1100" kern="1200"/>
            <a:t>◎　欄が不足する場合は２枚目を利用し、申込み順（１１</a:t>
          </a:r>
          <a:endParaRPr kumimoji="1" lang="en-US" altLang="ja-JP" sz="1100" kern="1200"/>
        </a:p>
        <a:p>
          <a:pPr algn="l"/>
          <a:r>
            <a:rPr kumimoji="1" lang="ja-JP" altLang="en-US" sz="1100" kern="1200"/>
            <a:t>　　～）または「枠外」を入力してください。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82056</xdr:colOff>
      <xdr:row>7</xdr:row>
      <xdr:rowOff>70342</xdr:rowOff>
    </xdr:from>
    <xdr:to>
      <xdr:col>1</xdr:col>
      <xdr:colOff>359306</xdr:colOff>
      <xdr:row>8</xdr:row>
      <xdr:rowOff>281358</xdr:rowOff>
    </xdr:to>
    <xdr:sp macro="" textlink="">
      <xdr:nvSpPr>
        <xdr:cNvPr id="3" name="矢印: 下 2">
          <a:extLst>
            <a:ext uri="{FF2B5EF4-FFF2-40B4-BE49-F238E27FC236}">
              <a16:creationId xmlns:a16="http://schemas.microsoft.com/office/drawing/2014/main" id="{EB40BC24-C1BA-6EC4-A49B-6BF87A7870EB}"/>
            </a:ext>
          </a:extLst>
        </xdr:cNvPr>
        <xdr:cNvSpPr/>
      </xdr:nvSpPr>
      <xdr:spPr>
        <a:xfrm>
          <a:off x="357548" y="1852250"/>
          <a:ext cx="277250" cy="386862"/>
        </a:xfrm>
        <a:prstGeom prst="down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1</xdr:col>
      <xdr:colOff>93779</xdr:colOff>
      <xdr:row>2</xdr:row>
      <xdr:rowOff>3</xdr:rowOff>
    </xdr:from>
    <xdr:to>
      <xdr:col>1</xdr:col>
      <xdr:colOff>353445</xdr:colOff>
      <xdr:row>7</xdr:row>
      <xdr:rowOff>46895</xdr:rowOff>
    </xdr:to>
    <xdr:sp macro="" textlink="">
      <xdr:nvSpPr>
        <xdr:cNvPr id="5" name="テキスト ボックス 4">
          <a:extLst>
            <a:ext uri="{FF2B5EF4-FFF2-40B4-BE49-F238E27FC236}">
              <a16:creationId xmlns:a16="http://schemas.microsoft.com/office/drawing/2014/main" id="{97DDD08E-31AC-8F2F-B2F9-0995E77E6C2C}"/>
            </a:ext>
          </a:extLst>
        </xdr:cNvPr>
        <xdr:cNvSpPr txBox="1"/>
      </xdr:nvSpPr>
      <xdr:spPr>
        <a:xfrm>
          <a:off x="369271" y="492372"/>
          <a:ext cx="259666" cy="13364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ctr"/>
        <a:lstStyle/>
        <a:p>
          <a:pPr algn="ctr"/>
          <a:r>
            <a:rPr kumimoji="1" lang="ja-JP" altLang="en-US" sz="1050" b="1" kern="1200">
              <a:solidFill>
                <a:srgbClr val="FF0000"/>
              </a:solidFill>
              <a:latin typeface="BIZ UDPゴシック" panose="020B0400000000000000" pitchFamily="50" charset="-128"/>
              <a:ea typeface="BIZ UDPゴシック" panose="020B0400000000000000" pitchFamily="50" charset="-128"/>
            </a:rPr>
            <a:t>学校整理番号入力</a:t>
          </a:r>
        </a:p>
      </xdr:txBody>
    </xdr:sp>
    <xdr:clientData/>
  </xdr:twoCellAnchor>
  <xdr:twoCellAnchor>
    <xdr:from>
      <xdr:col>8</xdr:col>
      <xdr:colOff>70338</xdr:colOff>
      <xdr:row>26</xdr:row>
      <xdr:rowOff>29308</xdr:rowOff>
    </xdr:from>
    <xdr:to>
      <xdr:col>8</xdr:col>
      <xdr:colOff>550985</xdr:colOff>
      <xdr:row>27</xdr:row>
      <xdr:rowOff>17585</xdr:rowOff>
    </xdr:to>
    <xdr:sp macro="" textlink="">
      <xdr:nvSpPr>
        <xdr:cNvPr id="6" name="矢印: 左 5">
          <a:extLst>
            <a:ext uri="{FF2B5EF4-FFF2-40B4-BE49-F238E27FC236}">
              <a16:creationId xmlns:a16="http://schemas.microsoft.com/office/drawing/2014/main" id="{226EC67D-075F-89E3-4336-A9080ADC4590}"/>
            </a:ext>
          </a:extLst>
        </xdr:cNvPr>
        <xdr:cNvSpPr/>
      </xdr:nvSpPr>
      <xdr:spPr>
        <a:xfrm>
          <a:off x="5709138" y="6471139"/>
          <a:ext cx="480647" cy="193431"/>
        </a:xfrm>
        <a:prstGeom prst="left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8</xdr:col>
      <xdr:colOff>497647</xdr:colOff>
      <xdr:row>25</xdr:row>
      <xdr:rowOff>93785</xdr:rowOff>
    </xdr:from>
    <xdr:to>
      <xdr:col>12</xdr:col>
      <xdr:colOff>205154</xdr:colOff>
      <xdr:row>28</xdr:row>
      <xdr:rowOff>0</xdr:rowOff>
    </xdr:to>
    <xdr:sp macro="" textlink="">
      <xdr:nvSpPr>
        <xdr:cNvPr id="7" name="四角形: 角を丸くする 6">
          <a:extLst>
            <a:ext uri="{FF2B5EF4-FFF2-40B4-BE49-F238E27FC236}">
              <a16:creationId xmlns:a16="http://schemas.microsoft.com/office/drawing/2014/main" id="{5A77AFBD-419B-9A1C-73E9-D381D10D1359}"/>
            </a:ext>
          </a:extLst>
        </xdr:cNvPr>
        <xdr:cNvSpPr/>
      </xdr:nvSpPr>
      <xdr:spPr>
        <a:xfrm>
          <a:off x="6136447" y="6359770"/>
          <a:ext cx="1448384" cy="597877"/>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「参加」</a:t>
          </a:r>
          <a:r>
            <a:rPr kumimoji="1" lang="en-US" altLang="ja-JP" sz="1100" kern="1200">
              <a:solidFill>
                <a:srgbClr val="FF0000"/>
              </a:solidFill>
              <a:latin typeface="BIZ UDPゴシック" panose="020B0400000000000000" pitchFamily="50" charset="-128"/>
              <a:ea typeface="BIZ UDPゴシック" panose="020B0400000000000000" pitchFamily="50" charset="-128"/>
            </a:rPr>
            <a:t>or</a:t>
          </a:r>
          <a:r>
            <a:rPr kumimoji="1" lang="ja-JP" altLang="en-US" sz="1100" kern="1200">
              <a:solidFill>
                <a:srgbClr val="FF0000"/>
              </a:solidFill>
              <a:latin typeface="BIZ UDPゴシック" panose="020B0400000000000000" pitchFamily="50" charset="-128"/>
              <a:ea typeface="BIZ UDPゴシック" panose="020B0400000000000000" pitchFamily="50" charset="-128"/>
            </a:rPr>
            <a:t>「不参加」</a:t>
          </a:r>
          <a:endParaRPr kumimoji="1" lang="en-US" altLang="ja-JP" sz="1100" kern="1200">
            <a:solidFill>
              <a:srgbClr val="FF0000"/>
            </a:solidFill>
            <a:latin typeface="BIZ UDPゴシック" panose="020B0400000000000000" pitchFamily="50" charset="-128"/>
            <a:ea typeface="BIZ UDPゴシック" panose="020B0400000000000000" pitchFamily="50" charset="-128"/>
          </a:endParaRPr>
        </a:p>
        <a:p>
          <a:pPr algn="l"/>
          <a:r>
            <a:rPr kumimoji="1" lang="ja-JP" altLang="en-US" sz="1100" kern="1200"/>
            <a:t>をリストから選択</a:t>
          </a:r>
        </a:p>
      </xdr:txBody>
    </xdr:sp>
    <xdr:clientData/>
  </xdr:twoCellAnchor>
  <xdr:twoCellAnchor>
    <xdr:from>
      <xdr:col>8</xdr:col>
      <xdr:colOff>128954</xdr:colOff>
      <xdr:row>10</xdr:row>
      <xdr:rowOff>304799</xdr:rowOff>
    </xdr:from>
    <xdr:to>
      <xdr:col>13</xdr:col>
      <xdr:colOff>345320</xdr:colOff>
      <xdr:row>19</xdr:row>
      <xdr:rowOff>44548</xdr:rowOff>
    </xdr:to>
    <xdr:sp macro="" textlink="">
      <xdr:nvSpPr>
        <xdr:cNvPr id="8" name="四角形: 角を丸くする 7">
          <a:extLst>
            <a:ext uri="{FF2B5EF4-FFF2-40B4-BE49-F238E27FC236}">
              <a16:creationId xmlns:a16="http://schemas.microsoft.com/office/drawing/2014/main" id="{EA4CCD7C-98FB-4FAE-AC04-705F0A1E590A}"/>
            </a:ext>
          </a:extLst>
        </xdr:cNvPr>
        <xdr:cNvSpPr/>
      </xdr:nvSpPr>
      <xdr:spPr>
        <a:xfrm>
          <a:off x="5826369" y="2930768"/>
          <a:ext cx="2572705" cy="2055057"/>
        </a:xfrm>
        <a:prstGeom prst="roundRect">
          <a:avLst/>
        </a:prstGeom>
        <a:solidFill>
          <a:schemeClr val="accent4">
            <a:lumMod val="20000"/>
            <a:lumOff val="80000"/>
          </a:schemeClr>
        </a:solidFill>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en-US" altLang="ja-JP" sz="1100" kern="1200"/>
            <a:t>※</a:t>
          </a:r>
          <a:r>
            <a:rPr kumimoji="1" lang="ja-JP" altLang="en-US" sz="1100" kern="1200"/>
            <a:t>基本設定のシートで、空欄があると、正しく作成されません。</a:t>
          </a:r>
          <a:endParaRPr kumimoji="1" lang="en-US" altLang="ja-JP" sz="1100" kern="1200"/>
        </a:p>
        <a:p>
          <a:pPr algn="l"/>
          <a:r>
            <a:rPr kumimoji="1" lang="en-US" altLang="ja-JP" sz="1100" kern="1200"/>
            <a:t>※</a:t>
          </a:r>
          <a:r>
            <a:rPr kumimoji="1" lang="ja-JP" altLang="en-US" sz="1100" kern="1200"/>
            <a:t>Ｔａｂキーをおすと、入力が必要なセルにのみ、順に移動します。</a:t>
          </a:r>
          <a:endParaRPr kumimoji="1" lang="en-US" altLang="ja-JP" sz="1100" kern="1200"/>
        </a:p>
        <a:p>
          <a:pPr algn="l"/>
          <a:r>
            <a:rPr kumimoji="1" lang="en-US" altLang="ja-JP" sz="1100" kern="1200"/>
            <a:t>※B</a:t>
          </a:r>
          <a:r>
            <a:rPr kumimoji="1" lang="ja-JP" altLang="en-US" sz="1100" kern="1200"/>
            <a:t>列に「生徒データ」シートの</a:t>
          </a:r>
          <a:endParaRPr kumimoji="1" lang="en-US" altLang="ja-JP" sz="1100" kern="1200"/>
        </a:p>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　学校整理番号</a:t>
          </a:r>
          <a:r>
            <a:rPr kumimoji="1" lang="ja-JP" altLang="en-US" sz="1100" kern="1200"/>
            <a:t>を入力してください。（選手氏名等が表示されます。）</a:t>
          </a:r>
          <a:endParaRPr kumimoji="1" lang="en-US" altLang="ja-JP" sz="1100" kern="1200"/>
        </a:p>
      </xdr:txBody>
    </xdr:sp>
    <xdr:clientData/>
  </xdr:twoCellAnchor>
  <xdr:twoCellAnchor>
    <xdr:from>
      <xdr:col>8</xdr:col>
      <xdr:colOff>58615</xdr:colOff>
      <xdr:row>1</xdr:row>
      <xdr:rowOff>93784</xdr:rowOff>
    </xdr:from>
    <xdr:to>
      <xdr:col>8</xdr:col>
      <xdr:colOff>539262</xdr:colOff>
      <xdr:row>1</xdr:row>
      <xdr:rowOff>287215</xdr:rowOff>
    </xdr:to>
    <xdr:sp macro="" textlink="">
      <xdr:nvSpPr>
        <xdr:cNvPr id="9" name="矢印: 左 8">
          <a:extLst>
            <a:ext uri="{FF2B5EF4-FFF2-40B4-BE49-F238E27FC236}">
              <a16:creationId xmlns:a16="http://schemas.microsoft.com/office/drawing/2014/main" id="{582A47AB-5073-4C47-B07E-9F3209749F2C}"/>
            </a:ext>
          </a:extLst>
        </xdr:cNvPr>
        <xdr:cNvSpPr/>
      </xdr:nvSpPr>
      <xdr:spPr>
        <a:xfrm>
          <a:off x="5509846" y="263769"/>
          <a:ext cx="480647" cy="193431"/>
        </a:xfrm>
        <a:prstGeom prst="left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8</xdr:col>
      <xdr:colOff>485924</xdr:colOff>
      <xdr:row>0</xdr:row>
      <xdr:rowOff>152400</xdr:rowOff>
    </xdr:from>
    <xdr:to>
      <xdr:col>12</xdr:col>
      <xdr:colOff>193431</xdr:colOff>
      <xdr:row>2</xdr:row>
      <xdr:rowOff>257908</xdr:rowOff>
    </xdr:to>
    <xdr:sp macro="" textlink="">
      <xdr:nvSpPr>
        <xdr:cNvPr id="10" name="四角形: 角を丸くする 9">
          <a:extLst>
            <a:ext uri="{FF2B5EF4-FFF2-40B4-BE49-F238E27FC236}">
              <a16:creationId xmlns:a16="http://schemas.microsoft.com/office/drawing/2014/main" id="{9E93355B-AE8C-49A0-8647-104AC783E3E1}"/>
            </a:ext>
          </a:extLst>
        </xdr:cNvPr>
        <xdr:cNvSpPr/>
      </xdr:nvSpPr>
      <xdr:spPr>
        <a:xfrm>
          <a:off x="5937155" y="152400"/>
          <a:ext cx="1448384" cy="597877"/>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「大会名」</a:t>
          </a:r>
          <a:endParaRPr kumimoji="1" lang="en-US" altLang="ja-JP" sz="1100" kern="1200">
            <a:solidFill>
              <a:srgbClr val="FF0000"/>
            </a:solidFill>
            <a:latin typeface="BIZ UDPゴシック" panose="020B0400000000000000" pitchFamily="50" charset="-128"/>
            <a:ea typeface="BIZ UDPゴシック" panose="020B0400000000000000" pitchFamily="50" charset="-128"/>
          </a:endParaRPr>
        </a:p>
        <a:p>
          <a:pPr algn="l"/>
          <a:r>
            <a:rPr kumimoji="1" lang="ja-JP" altLang="en-US" sz="1100" kern="1200"/>
            <a:t>をリストから選択</a:t>
          </a:r>
        </a:p>
      </xdr:txBody>
    </xdr:sp>
    <xdr:clientData/>
  </xdr:twoCellAnchor>
  <xdr:twoCellAnchor>
    <xdr:from>
      <xdr:col>8</xdr:col>
      <xdr:colOff>46893</xdr:colOff>
      <xdr:row>6</xdr:row>
      <xdr:rowOff>29308</xdr:rowOff>
    </xdr:from>
    <xdr:to>
      <xdr:col>9</xdr:col>
      <xdr:colOff>92978</xdr:colOff>
      <xdr:row>6</xdr:row>
      <xdr:rowOff>222739</xdr:rowOff>
    </xdr:to>
    <xdr:sp macro="" textlink="">
      <xdr:nvSpPr>
        <xdr:cNvPr id="2" name="矢印: 左 1">
          <a:extLst>
            <a:ext uri="{FF2B5EF4-FFF2-40B4-BE49-F238E27FC236}">
              <a16:creationId xmlns:a16="http://schemas.microsoft.com/office/drawing/2014/main" id="{B0D6B0E9-28E2-716F-80F1-FE2E4F626C06}"/>
            </a:ext>
          </a:extLst>
        </xdr:cNvPr>
        <xdr:cNvSpPr/>
      </xdr:nvSpPr>
      <xdr:spPr>
        <a:xfrm>
          <a:off x="5498124" y="1488831"/>
          <a:ext cx="661546" cy="193431"/>
        </a:xfrm>
        <a:prstGeom prst="leftArrow">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endParaRPr kumimoji="1" lang="ja-JP" altLang="en-US" sz="1100" kern="1200"/>
        </a:p>
      </xdr:txBody>
    </xdr:sp>
    <xdr:clientData/>
  </xdr:twoCellAnchor>
  <xdr:twoCellAnchor>
    <xdr:from>
      <xdr:col>8</xdr:col>
      <xdr:colOff>474202</xdr:colOff>
      <xdr:row>3</xdr:row>
      <xdr:rowOff>257908</xdr:rowOff>
    </xdr:from>
    <xdr:to>
      <xdr:col>12</xdr:col>
      <xdr:colOff>492370</xdr:colOff>
      <xdr:row>10</xdr:row>
      <xdr:rowOff>228600</xdr:rowOff>
    </xdr:to>
    <xdr:sp macro="" textlink="">
      <xdr:nvSpPr>
        <xdr:cNvPr id="4" name="四角形: 角を丸くする 3">
          <a:extLst>
            <a:ext uri="{FF2B5EF4-FFF2-40B4-BE49-F238E27FC236}">
              <a16:creationId xmlns:a16="http://schemas.microsoft.com/office/drawing/2014/main" id="{BE9A1CDA-0843-7625-CDD9-426C4500941E}"/>
            </a:ext>
          </a:extLst>
        </xdr:cNvPr>
        <xdr:cNvSpPr/>
      </xdr:nvSpPr>
      <xdr:spPr>
        <a:xfrm>
          <a:off x="6171617" y="1072662"/>
          <a:ext cx="1759045" cy="1781907"/>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kern="1200">
              <a:solidFill>
                <a:srgbClr val="FF0000"/>
              </a:solidFill>
              <a:latin typeface="BIZ UDPゴシック" panose="020B0400000000000000" pitchFamily="50" charset="-128"/>
              <a:ea typeface="BIZ UDPゴシック" panose="020B0400000000000000" pitchFamily="50" charset="-128"/>
            </a:rPr>
            <a:t>「監督氏名」</a:t>
          </a:r>
          <a:r>
            <a:rPr kumimoji="1" lang="ja-JP" altLang="en-US" sz="1100" kern="1200">
              <a:solidFill>
                <a:schemeClr val="dk1"/>
              </a:solidFill>
              <a:latin typeface="+mn-ea"/>
              <a:ea typeface="+mn-ea"/>
            </a:rPr>
            <a:t>は「基本</a:t>
          </a:r>
          <a:r>
            <a:rPr kumimoji="1" lang="ja-JP" altLang="en-US" sz="1100" kern="1200">
              <a:solidFill>
                <a:sysClr val="windowText" lastClr="000000"/>
              </a:solidFill>
              <a:latin typeface="+mn-ea"/>
              <a:ea typeface="+mn-ea"/>
            </a:rPr>
            <a:t>設定」シートに入力した名前になっています。</a:t>
          </a:r>
          <a:r>
            <a:rPr kumimoji="1" lang="ja-JP" altLang="en-US" sz="1100" b="1" kern="1200">
              <a:solidFill>
                <a:sysClr val="windowText" lastClr="000000"/>
              </a:solidFill>
              <a:latin typeface="+mn-ea"/>
              <a:ea typeface="+mn-ea"/>
            </a:rPr>
            <a:t>ここに記載している方が試合でベンチに入れます。</a:t>
          </a:r>
          <a:endParaRPr kumimoji="1" lang="en-US" altLang="ja-JP" sz="1100" b="1" kern="1200">
            <a:solidFill>
              <a:sysClr val="windowText" lastClr="000000"/>
            </a:solidFill>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9FF6F2-2FA9-43CF-9D2B-B604DE835CDA}">
  <sheetPr codeName="Sheet1">
    <tabColor indexed="10"/>
  </sheetPr>
  <dimension ref="B1:J33"/>
  <sheetViews>
    <sheetView tabSelected="1" topLeftCell="A4" workbookViewId="0">
      <selection activeCell="G11" sqref="G11:J11"/>
    </sheetView>
  </sheetViews>
  <sheetFormatPr defaultColWidth="9" defaultRowHeight="12.6" x14ac:dyDescent="0.2"/>
  <cols>
    <col min="1" max="16384" width="9" style="62"/>
  </cols>
  <sheetData>
    <row r="1" spans="2:10" ht="13.5" customHeight="1" x14ac:dyDescent="0.2">
      <c r="B1" s="85"/>
      <c r="C1" s="85"/>
      <c r="D1" s="85"/>
      <c r="E1" s="85"/>
      <c r="F1" s="85"/>
      <c r="G1" s="85"/>
      <c r="H1" s="85"/>
      <c r="I1" s="85"/>
      <c r="J1" s="85"/>
    </row>
    <row r="2" spans="2:10" x14ac:dyDescent="0.2">
      <c r="B2" s="63" t="s">
        <v>0</v>
      </c>
      <c r="C2" s="64" t="s">
        <v>1</v>
      </c>
      <c r="D2" s="65"/>
      <c r="E2" s="64" t="s">
        <v>92</v>
      </c>
      <c r="F2" s="64"/>
      <c r="G2" s="64"/>
      <c r="H2" s="64"/>
      <c r="I2" s="64"/>
      <c r="J2" s="64"/>
    </row>
    <row r="3" spans="2:10" x14ac:dyDescent="0.2">
      <c r="B3" s="63" t="s">
        <v>2</v>
      </c>
      <c r="C3" s="64" t="s">
        <v>3</v>
      </c>
      <c r="D3" s="64"/>
      <c r="E3" s="64"/>
      <c r="F3" s="64"/>
      <c r="G3" s="64"/>
      <c r="H3" s="64"/>
      <c r="I3" s="64"/>
      <c r="J3" s="64"/>
    </row>
    <row r="4" spans="2:10" x14ac:dyDescent="0.2">
      <c r="B4" s="63" t="s">
        <v>4</v>
      </c>
      <c r="C4" s="64" t="s">
        <v>5</v>
      </c>
      <c r="D4" s="64"/>
      <c r="E4" s="64"/>
      <c r="F4" s="64"/>
      <c r="G4" s="64"/>
      <c r="H4" s="64"/>
      <c r="I4" s="64"/>
      <c r="J4" s="64"/>
    </row>
    <row r="5" spans="2:10" x14ac:dyDescent="0.2">
      <c r="B5" s="63" t="s">
        <v>6</v>
      </c>
      <c r="C5" s="64" t="s">
        <v>7</v>
      </c>
    </row>
    <row r="7" spans="2:10" x14ac:dyDescent="0.2">
      <c r="B7" s="62" t="s">
        <v>80</v>
      </c>
      <c r="G7" s="66"/>
    </row>
    <row r="8" spans="2:10" x14ac:dyDescent="0.2">
      <c r="C8" s="67" t="s">
        <v>81</v>
      </c>
      <c r="G8" s="66" t="s">
        <v>79</v>
      </c>
      <c r="H8" s="68">
        <v>7</v>
      </c>
      <c r="I8" s="62" t="s">
        <v>8</v>
      </c>
    </row>
    <row r="10" spans="2:10" x14ac:dyDescent="0.2">
      <c r="B10" s="62" t="s">
        <v>9</v>
      </c>
    </row>
    <row r="11" spans="2:10" x14ac:dyDescent="0.2">
      <c r="C11" s="67" t="s">
        <v>10</v>
      </c>
      <c r="G11" s="82"/>
      <c r="H11" s="83"/>
      <c r="I11" s="83"/>
      <c r="J11" s="84"/>
    </row>
    <row r="13" spans="2:10" x14ac:dyDescent="0.2">
      <c r="B13" s="62" t="s">
        <v>11</v>
      </c>
    </row>
    <row r="14" spans="2:10" x14ac:dyDescent="0.2">
      <c r="C14" s="67" t="s">
        <v>12</v>
      </c>
      <c r="G14" s="82"/>
      <c r="H14" s="83"/>
      <c r="I14" s="84"/>
    </row>
    <row r="16" spans="2:10" x14ac:dyDescent="0.2">
      <c r="B16" s="62" t="s">
        <v>13</v>
      </c>
    </row>
    <row r="17" spans="2:9" x14ac:dyDescent="0.2">
      <c r="C17" s="67" t="s">
        <v>14</v>
      </c>
      <c r="G17" s="82"/>
      <c r="H17" s="83"/>
      <c r="I17" s="84"/>
    </row>
    <row r="19" spans="2:9" x14ac:dyDescent="0.2">
      <c r="B19" s="62" t="s">
        <v>15</v>
      </c>
    </row>
    <row r="20" spans="2:9" x14ac:dyDescent="0.2">
      <c r="C20" s="67" t="s">
        <v>16</v>
      </c>
      <c r="G20" s="82"/>
      <c r="H20" s="83"/>
      <c r="I20" s="84"/>
    </row>
    <row r="22" spans="2:9" x14ac:dyDescent="0.2">
      <c r="B22" s="62" t="s">
        <v>17</v>
      </c>
    </row>
    <row r="23" spans="2:9" x14ac:dyDescent="0.2">
      <c r="C23" s="67" t="s">
        <v>18</v>
      </c>
      <c r="G23" s="82"/>
      <c r="H23" s="83"/>
      <c r="I23" s="84"/>
    </row>
    <row r="25" spans="2:9" x14ac:dyDescent="0.2">
      <c r="B25" s="62" t="s">
        <v>82</v>
      </c>
    </row>
    <row r="26" spans="2:9" x14ac:dyDescent="0.2">
      <c r="C26" s="67" t="s">
        <v>19</v>
      </c>
      <c r="G26" s="69"/>
      <c r="H26" s="62" t="s">
        <v>20</v>
      </c>
    </row>
    <row r="28" spans="2:9" x14ac:dyDescent="0.2">
      <c r="B28" s="62" t="s">
        <v>21</v>
      </c>
    </row>
    <row r="29" spans="2:9" x14ac:dyDescent="0.2">
      <c r="C29" s="67" t="s">
        <v>22</v>
      </c>
      <c r="G29" s="69"/>
    </row>
    <row r="33" spans="2:7" x14ac:dyDescent="0.2">
      <c r="B33" s="80" t="s">
        <v>101</v>
      </c>
      <c r="G33" s="70"/>
    </row>
  </sheetData>
  <mergeCells count="6">
    <mergeCell ref="G23:I23"/>
    <mergeCell ref="G11:J11"/>
    <mergeCell ref="B1:J1"/>
    <mergeCell ref="G14:I14"/>
    <mergeCell ref="G17:I17"/>
    <mergeCell ref="G20:I20"/>
  </mergeCells>
  <phoneticPr fontId="2"/>
  <pageMargins left="0.75" right="0.75" top="1" bottom="1" header="0.51200000000000001" footer="0.51200000000000001"/>
  <pageSetup paperSize="9" orientation="portrait"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33264B-1C7C-4CDB-A710-56708C1B7238}">
  <sheetPr codeName="Sheet2">
    <tabColor indexed="10"/>
    <pageSetUpPr fitToPage="1"/>
  </sheetPr>
  <dimension ref="A1:L227"/>
  <sheetViews>
    <sheetView zoomScaleNormal="100" workbookViewId="0">
      <selection activeCell="I24" sqref="I24"/>
    </sheetView>
  </sheetViews>
  <sheetFormatPr defaultColWidth="9" defaultRowHeight="13.2" x14ac:dyDescent="0.2"/>
  <cols>
    <col min="1" max="1" width="9.109375" bestFit="1" customWidth="1"/>
    <col min="2" max="2" width="13.88671875" bestFit="1" customWidth="1"/>
    <col min="3" max="4" width="9.44140625" customWidth="1"/>
    <col min="5" max="5" width="13" customWidth="1"/>
    <col min="6" max="6" width="14.44140625" customWidth="1"/>
    <col min="7" max="7" width="5.44140625" bestFit="1" customWidth="1"/>
    <col min="8" max="8" width="13" bestFit="1" customWidth="1"/>
    <col min="9" max="9" width="16.109375" bestFit="1" customWidth="1"/>
  </cols>
  <sheetData>
    <row r="1" spans="1:12" x14ac:dyDescent="0.2">
      <c r="A1" s="4"/>
      <c r="B1" s="4"/>
      <c r="C1" s="4"/>
      <c r="D1" s="4"/>
      <c r="E1" s="4"/>
      <c r="F1" s="4"/>
      <c r="G1" s="4"/>
      <c r="H1" s="4"/>
      <c r="I1" s="4"/>
      <c r="J1" s="4"/>
      <c r="K1" s="4"/>
    </row>
    <row r="2" spans="1:12" x14ac:dyDescent="0.2">
      <c r="A2" s="4"/>
      <c r="B2" s="5" t="s">
        <v>0</v>
      </c>
      <c r="C2" s="7"/>
      <c r="D2" s="6" t="s">
        <v>23</v>
      </c>
      <c r="E2" s="4"/>
      <c r="F2" s="4"/>
      <c r="G2" s="4"/>
      <c r="H2" s="4"/>
      <c r="I2" s="4"/>
      <c r="J2" s="4"/>
      <c r="K2" s="4"/>
    </row>
    <row r="3" spans="1:12" x14ac:dyDescent="0.2">
      <c r="A3" s="4"/>
      <c r="B3" s="5"/>
      <c r="C3" s="6"/>
      <c r="D3" s="6"/>
      <c r="E3" s="6"/>
      <c r="F3" s="6"/>
      <c r="G3" s="6"/>
      <c r="H3" s="6"/>
      <c r="I3" s="6"/>
      <c r="J3" s="6"/>
      <c r="K3" s="6"/>
    </row>
    <row r="4" spans="1:12" x14ac:dyDescent="0.2">
      <c r="A4" s="4"/>
      <c r="B4" s="5" t="s">
        <v>24</v>
      </c>
      <c r="C4" s="6" t="s">
        <v>25</v>
      </c>
      <c r="D4" s="6"/>
      <c r="E4" s="6"/>
      <c r="F4" s="6"/>
      <c r="G4" s="6"/>
      <c r="H4" s="6"/>
      <c r="I4" s="6"/>
      <c r="J4" s="6"/>
      <c r="K4" s="6"/>
    </row>
    <row r="5" spans="1:12" x14ac:dyDescent="0.2">
      <c r="A5" s="4"/>
      <c r="B5" s="5" t="s">
        <v>26</v>
      </c>
      <c r="C5" s="6" t="s">
        <v>27</v>
      </c>
      <c r="D5" s="6"/>
      <c r="E5" s="6"/>
      <c r="F5" s="6"/>
      <c r="G5" s="6"/>
      <c r="H5" s="6"/>
      <c r="I5" s="6"/>
      <c r="J5" s="6"/>
      <c r="K5" s="6"/>
    </row>
    <row r="6" spans="1:12" x14ac:dyDescent="0.2">
      <c r="A6" s="4"/>
      <c r="B6" s="5" t="s">
        <v>28</v>
      </c>
      <c r="C6" s="6" t="s">
        <v>29</v>
      </c>
      <c r="D6" s="6"/>
      <c r="E6" s="6"/>
      <c r="F6" s="6"/>
      <c r="G6" s="6"/>
      <c r="H6" s="6"/>
      <c r="I6" s="6"/>
      <c r="J6" s="6"/>
      <c r="K6" s="6"/>
    </row>
    <row r="7" spans="1:12" x14ac:dyDescent="0.2">
      <c r="A7" s="4"/>
      <c r="B7" s="5" t="s">
        <v>24</v>
      </c>
      <c r="C7" s="6" t="s">
        <v>59</v>
      </c>
      <c r="D7" s="4"/>
      <c r="E7" s="4"/>
      <c r="F7" s="4"/>
      <c r="G7" s="4"/>
      <c r="H7" s="4"/>
      <c r="I7" s="4"/>
      <c r="J7" s="4"/>
      <c r="K7" s="4"/>
    </row>
    <row r="8" spans="1:12" x14ac:dyDescent="0.2">
      <c r="A8" s="4"/>
      <c r="B8" s="4"/>
      <c r="C8" s="6" t="s">
        <v>30</v>
      </c>
      <c r="D8" s="4"/>
      <c r="E8" s="4"/>
      <c r="F8" s="4"/>
      <c r="G8" s="4"/>
      <c r="H8" s="4"/>
      <c r="I8" s="4"/>
      <c r="J8" s="4"/>
      <c r="K8" s="4"/>
    </row>
    <row r="9" spans="1:12" x14ac:dyDescent="0.2">
      <c r="A9" s="4"/>
      <c r="B9" s="5" t="s">
        <v>26</v>
      </c>
      <c r="C9" s="6" t="s">
        <v>77</v>
      </c>
      <c r="D9" s="4"/>
      <c r="E9" s="4"/>
      <c r="F9" s="4"/>
      <c r="G9" s="4"/>
      <c r="H9" s="4"/>
      <c r="I9" s="4"/>
      <c r="J9" s="4"/>
      <c r="K9" s="4"/>
    </row>
    <row r="10" spans="1:12" x14ac:dyDescent="0.2">
      <c r="A10" s="4"/>
      <c r="B10" s="4"/>
      <c r="C10" s="4"/>
      <c r="D10" s="4"/>
      <c r="E10" s="4"/>
      <c r="F10" s="4"/>
      <c r="G10" s="4"/>
      <c r="H10" s="4"/>
      <c r="I10" s="4"/>
      <c r="J10" s="4"/>
      <c r="K10" s="4"/>
    </row>
    <row r="11" spans="1:12" ht="26.4" x14ac:dyDescent="0.2">
      <c r="A11" s="81" t="s">
        <v>102</v>
      </c>
      <c r="B11" s="14" t="s">
        <v>98</v>
      </c>
      <c r="C11" s="14" t="s">
        <v>31</v>
      </c>
      <c r="D11" s="14" t="s">
        <v>32</v>
      </c>
      <c r="E11" s="14" t="s">
        <v>33</v>
      </c>
      <c r="F11" s="14" t="s">
        <v>34</v>
      </c>
      <c r="G11" s="14" t="s">
        <v>35</v>
      </c>
      <c r="H11" s="14" t="s">
        <v>36</v>
      </c>
      <c r="I11" s="14" t="s">
        <v>37</v>
      </c>
      <c r="J11" s="14" t="s">
        <v>38</v>
      </c>
      <c r="K11" s="14" t="s">
        <v>39</v>
      </c>
      <c r="L11" s="14" t="s">
        <v>40</v>
      </c>
    </row>
    <row r="12" spans="1:12" x14ac:dyDescent="0.2">
      <c r="A12" s="15" t="s">
        <v>41</v>
      </c>
      <c r="B12" s="78" t="s">
        <v>100</v>
      </c>
      <c r="C12" s="78" t="s">
        <v>42</v>
      </c>
      <c r="D12" s="78" t="s">
        <v>43</v>
      </c>
      <c r="E12" s="78" t="s">
        <v>44</v>
      </c>
      <c r="F12" s="78" t="s">
        <v>45</v>
      </c>
      <c r="G12" s="78" t="s">
        <v>99</v>
      </c>
      <c r="H12" s="79">
        <v>39548</v>
      </c>
      <c r="I12" s="78">
        <v>1</v>
      </c>
      <c r="J12" s="76"/>
      <c r="K12" s="77"/>
      <c r="L12" s="77"/>
    </row>
    <row r="13" spans="1:12" x14ac:dyDescent="0.2">
      <c r="A13" s="1">
        <v>1</v>
      </c>
      <c r="B13" s="2"/>
      <c r="C13" s="2"/>
      <c r="D13" s="2"/>
      <c r="E13" s="2"/>
      <c r="F13" s="2"/>
      <c r="G13" s="2"/>
      <c r="H13" s="3"/>
      <c r="I13" s="2"/>
      <c r="J13" s="77"/>
      <c r="K13" s="77"/>
      <c r="L13" s="77"/>
    </row>
    <row r="14" spans="1:12" x14ac:dyDescent="0.2">
      <c r="A14" s="1">
        <v>2</v>
      </c>
      <c r="B14" s="2"/>
      <c r="C14" s="2"/>
      <c r="D14" s="2"/>
      <c r="E14" s="2"/>
      <c r="F14" s="2"/>
      <c r="G14" s="2"/>
      <c r="H14" s="3"/>
      <c r="I14" s="2"/>
      <c r="J14" s="77"/>
      <c r="K14" s="77"/>
      <c r="L14" s="77"/>
    </row>
    <row r="15" spans="1:12" x14ac:dyDescent="0.2">
      <c r="A15" s="1">
        <v>3</v>
      </c>
      <c r="B15" s="2"/>
      <c r="C15" s="2"/>
      <c r="D15" s="2"/>
      <c r="E15" s="2"/>
      <c r="F15" s="2"/>
      <c r="G15" s="2"/>
      <c r="H15" s="3"/>
      <c r="I15" s="2"/>
      <c r="J15" s="77"/>
      <c r="K15" s="77"/>
      <c r="L15" s="77"/>
    </row>
    <row r="16" spans="1:12" x14ac:dyDescent="0.2">
      <c r="A16" s="1">
        <v>4</v>
      </c>
      <c r="B16" s="2"/>
      <c r="C16" s="2"/>
      <c r="D16" s="2"/>
      <c r="E16" s="2"/>
      <c r="F16" s="2"/>
      <c r="G16" s="2"/>
      <c r="H16" s="3"/>
      <c r="I16" s="2"/>
      <c r="J16" s="77"/>
      <c r="K16" s="77"/>
      <c r="L16" s="77"/>
    </row>
    <row r="17" spans="1:12" x14ac:dyDescent="0.2">
      <c r="A17" s="1">
        <v>5</v>
      </c>
      <c r="B17" s="2"/>
      <c r="C17" s="2"/>
      <c r="D17" s="2"/>
      <c r="E17" s="2"/>
      <c r="F17" s="2"/>
      <c r="G17" s="2"/>
      <c r="H17" s="3"/>
      <c r="I17" s="2"/>
      <c r="J17" s="77"/>
      <c r="K17" s="77"/>
      <c r="L17" s="77"/>
    </row>
    <row r="18" spans="1:12" x14ac:dyDescent="0.2">
      <c r="A18" s="1">
        <v>6</v>
      </c>
      <c r="B18" s="2"/>
      <c r="C18" s="2"/>
      <c r="D18" s="2"/>
      <c r="E18" s="2"/>
      <c r="F18" s="2"/>
      <c r="G18" s="2"/>
      <c r="H18" s="3"/>
      <c r="I18" s="2"/>
      <c r="J18" s="77"/>
      <c r="K18" s="77"/>
      <c r="L18" s="77"/>
    </row>
    <row r="19" spans="1:12" x14ac:dyDescent="0.2">
      <c r="A19" s="1">
        <v>7</v>
      </c>
      <c r="B19" s="2"/>
      <c r="C19" s="2"/>
      <c r="D19" s="2"/>
      <c r="E19" s="2"/>
      <c r="F19" s="2"/>
      <c r="G19" s="2"/>
      <c r="H19" s="3"/>
      <c r="I19" s="2"/>
      <c r="J19" s="77"/>
      <c r="K19" s="77"/>
      <c r="L19" s="77"/>
    </row>
    <row r="20" spans="1:12" x14ac:dyDescent="0.2">
      <c r="A20" s="1">
        <v>8</v>
      </c>
      <c r="B20" s="2"/>
      <c r="C20" s="2"/>
      <c r="D20" s="2"/>
      <c r="E20" s="2"/>
      <c r="F20" s="2"/>
      <c r="G20" s="2"/>
      <c r="H20" s="3"/>
      <c r="I20" s="2"/>
      <c r="J20" s="77"/>
      <c r="K20" s="77"/>
      <c r="L20" s="77"/>
    </row>
    <row r="21" spans="1:12" x14ac:dyDescent="0.2">
      <c r="A21" s="1">
        <v>9</v>
      </c>
      <c r="B21" s="2"/>
      <c r="C21" s="2"/>
      <c r="D21" s="2"/>
      <c r="E21" s="2"/>
      <c r="F21" s="2"/>
      <c r="G21" s="2"/>
      <c r="H21" s="3"/>
      <c r="I21" s="2"/>
      <c r="J21" s="77"/>
      <c r="K21" s="77"/>
      <c r="L21" s="77"/>
    </row>
    <row r="22" spans="1:12" x14ac:dyDescent="0.2">
      <c r="A22" s="1">
        <v>10</v>
      </c>
      <c r="B22" s="2"/>
      <c r="C22" s="2"/>
      <c r="D22" s="2"/>
      <c r="E22" s="2"/>
      <c r="F22" s="2"/>
      <c r="G22" s="2"/>
      <c r="H22" s="3"/>
      <c r="I22" s="2"/>
      <c r="J22" s="77"/>
      <c r="K22" s="77"/>
      <c r="L22" s="77"/>
    </row>
    <row r="23" spans="1:12" x14ac:dyDescent="0.2">
      <c r="A23" s="1">
        <v>11</v>
      </c>
      <c r="B23" s="2"/>
      <c r="C23" s="2"/>
      <c r="D23" s="2"/>
      <c r="E23" s="2"/>
      <c r="F23" s="2"/>
      <c r="G23" s="2"/>
      <c r="H23" s="3"/>
      <c r="I23" s="2"/>
      <c r="J23" s="77"/>
      <c r="K23" s="77"/>
      <c r="L23" s="77"/>
    </row>
    <row r="24" spans="1:12" x14ac:dyDescent="0.2">
      <c r="A24" s="1">
        <v>12</v>
      </c>
      <c r="B24" s="2"/>
      <c r="C24" s="2"/>
      <c r="D24" s="2"/>
      <c r="E24" s="2"/>
      <c r="F24" s="2"/>
      <c r="G24" s="2"/>
      <c r="H24" s="3"/>
      <c r="I24" s="2"/>
      <c r="J24" s="77"/>
      <c r="K24" s="77"/>
      <c r="L24" s="77"/>
    </row>
    <row r="25" spans="1:12" x14ac:dyDescent="0.2">
      <c r="A25" s="1">
        <v>13</v>
      </c>
      <c r="B25" s="2"/>
      <c r="C25" s="2"/>
      <c r="D25" s="2"/>
      <c r="E25" s="2"/>
      <c r="F25" s="2"/>
      <c r="G25" s="2"/>
      <c r="H25" s="3"/>
      <c r="I25" s="2"/>
      <c r="J25" s="77"/>
      <c r="K25" s="77"/>
      <c r="L25" s="77"/>
    </row>
    <row r="26" spans="1:12" x14ac:dyDescent="0.2">
      <c r="A26" s="1">
        <v>14</v>
      </c>
      <c r="B26" s="2"/>
      <c r="C26" s="2"/>
      <c r="D26" s="2"/>
      <c r="E26" s="2"/>
      <c r="F26" s="2"/>
      <c r="G26" s="2"/>
      <c r="H26" s="3"/>
      <c r="I26" s="2"/>
      <c r="J26" s="77"/>
      <c r="K26" s="77"/>
      <c r="L26" s="77"/>
    </row>
    <row r="27" spans="1:12" x14ac:dyDescent="0.2">
      <c r="A27" s="1">
        <v>15</v>
      </c>
      <c r="B27" s="2"/>
      <c r="C27" s="2"/>
      <c r="D27" s="2"/>
      <c r="E27" s="2"/>
      <c r="F27" s="2"/>
      <c r="G27" s="2"/>
      <c r="H27" s="3"/>
      <c r="I27" s="2"/>
      <c r="J27" s="77"/>
      <c r="K27" s="77"/>
      <c r="L27" s="77"/>
    </row>
    <row r="28" spans="1:12" x14ac:dyDescent="0.2">
      <c r="A28" s="1">
        <v>16</v>
      </c>
      <c r="B28" s="2"/>
      <c r="C28" s="2"/>
      <c r="D28" s="2"/>
      <c r="E28" s="2"/>
      <c r="F28" s="2"/>
      <c r="G28" s="2"/>
      <c r="H28" s="3"/>
      <c r="I28" s="2"/>
      <c r="J28" s="77"/>
      <c r="K28" s="77"/>
      <c r="L28" s="77"/>
    </row>
    <row r="29" spans="1:12" x14ac:dyDescent="0.2">
      <c r="A29" s="1">
        <v>17</v>
      </c>
      <c r="B29" s="2"/>
      <c r="C29" s="2"/>
      <c r="D29" s="2"/>
      <c r="E29" s="2"/>
      <c r="F29" s="2"/>
      <c r="G29" s="2"/>
      <c r="H29" s="3"/>
      <c r="I29" s="2"/>
      <c r="J29" s="77"/>
      <c r="K29" s="77"/>
      <c r="L29" s="77"/>
    </row>
    <row r="30" spans="1:12" x14ac:dyDescent="0.2">
      <c r="A30" s="1">
        <v>18</v>
      </c>
      <c r="B30" s="2"/>
      <c r="C30" s="2"/>
      <c r="D30" s="2"/>
      <c r="E30" s="2"/>
      <c r="F30" s="2"/>
      <c r="G30" s="2"/>
      <c r="H30" s="3"/>
      <c r="I30" s="2"/>
      <c r="J30" s="77"/>
      <c r="K30" s="77"/>
      <c r="L30" s="77"/>
    </row>
    <row r="31" spans="1:12" x14ac:dyDescent="0.2">
      <c r="A31" s="1">
        <v>19</v>
      </c>
      <c r="B31" s="2"/>
      <c r="C31" s="2"/>
      <c r="D31" s="2"/>
      <c r="E31" s="2"/>
      <c r="F31" s="2"/>
      <c r="G31" s="2"/>
      <c r="H31" s="3"/>
      <c r="I31" s="2"/>
      <c r="J31" s="77"/>
      <c r="K31" s="77"/>
      <c r="L31" s="77"/>
    </row>
    <row r="32" spans="1:12" x14ac:dyDescent="0.2">
      <c r="A32" s="1">
        <v>20</v>
      </c>
      <c r="B32" s="2"/>
      <c r="C32" s="2"/>
      <c r="D32" s="2"/>
      <c r="E32" s="2"/>
      <c r="F32" s="2"/>
      <c r="G32" s="2"/>
      <c r="H32" s="3"/>
      <c r="I32" s="2"/>
      <c r="J32" s="77"/>
      <c r="K32" s="77"/>
      <c r="L32" s="77"/>
    </row>
    <row r="33" spans="1:12" x14ac:dyDescent="0.2">
      <c r="A33" s="1">
        <v>21</v>
      </c>
      <c r="B33" s="2"/>
      <c r="C33" s="2"/>
      <c r="D33" s="2"/>
      <c r="E33" s="2"/>
      <c r="F33" s="2"/>
      <c r="G33" s="2"/>
      <c r="H33" s="3"/>
      <c r="I33" s="2"/>
      <c r="J33" s="77"/>
      <c r="K33" s="77"/>
      <c r="L33" s="77"/>
    </row>
    <row r="34" spans="1:12" x14ac:dyDescent="0.2">
      <c r="A34" s="1">
        <v>22</v>
      </c>
      <c r="B34" s="2"/>
      <c r="C34" s="2"/>
      <c r="D34" s="2"/>
      <c r="E34" s="2"/>
      <c r="F34" s="2"/>
      <c r="G34" s="2"/>
      <c r="H34" s="3"/>
      <c r="I34" s="2"/>
      <c r="J34" s="77"/>
      <c r="K34" s="77"/>
      <c r="L34" s="77"/>
    </row>
    <row r="35" spans="1:12" x14ac:dyDescent="0.2">
      <c r="A35" s="1">
        <v>23</v>
      </c>
      <c r="B35" s="2"/>
      <c r="C35" s="2"/>
      <c r="D35" s="2"/>
      <c r="E35" s="2"/>
      <c r="F35" s="2"/>
      <c r="G35" s="2"/>
      <c r="H35" s="3"/>
      <c r="I35" s="2"/>
      <c r="J35" s="77"/>
      <c r="K35" s="77"/>
      <c r="L35" s="77"/>
    </row>
    <row r="36" spans="1:12" x14ac:dyDescent="0.2">
      <c r="A36" s="1">
        <v>24</v>
      </c>
      <c r="B36" s="2"/>
      <c r="C36" s="2"/>
      <c r="D36" s="2"/>
      <c r="E36" s="2"/>
      <c r="F36" s="2"/>
      <c r="G36" s="2"/>
      <c r="H36" s="2"/>
      <c r="I36" s="2"/>
      <c r="J36" s="77"/>
      <c r="K36" s="77"/>
      <c r="L36" s="77"/>
    </row>
    <row r="37" spans="1:12" x14ac:dyDescent="0.2">
      <c r="A37" s="1">
        <v>25</v>
      </c>
      <c r="B37" s="2"/>
      <c r="C37" s="2"/>
      <c r="D37" s="2"/>
      <c r="E37" s="2"/>
      <c r="F37" s="2"/>
      <c r="G37" s="2"/>
      <c r="H37" s="2"/>
      <c r="I37" s="2"/>
      <c r="J37" s="77"/>
      <c r="K37" s="77"/>
      <c r="L37" s="77"/>
    </row>
    <row r="38" spans="1:12" x14ac:dyDescent="0.2">
      <c r="A38" s="1">
        <v>26</v>
      </c>
      <c r="B38" s="2"/>
      <c r="C38" s="2"/>
      <c r="D38" s="2"/>
      <c r="E38" s="2"/>
      <c r="F38" s="2"/>
      <c r="G38" s="2"/>
      <c r="H38" s="2"/>
      <c r="I38" s="2"/>
      <c r="J38" s="77"/>
      <c r="K38" s="77"/>
      <c r="L38" s="77"/>
    </row>
    <row r="39" spans="1:12" x14ac:dyDescent="0.2">
      <c r="A39" s="1">
        <v>27</v>
      </c>
      <c r="B39" s="2"/>
      <c r="C39" s="2"/>
      <c r="D39" s="2"/>
      <c r="E39" s="2"/>
      <c r="F39" s="2"/>
      <c r="G39" s="2"/>
      <c r="H39" s="2"/>
      <c r="I39" s="2"/>
      <c r="J39" s="77"/>
      <c r="K39" s="77"/>
      <c r="L39" s="77"/>
    </row>
    <row r="40" spans="1:12" x14ac:dyDescent="0.2">
      <c r="A40" s="1">
        <v>28</v>
      </c>
      <c r="B40" s="2"/>
      <c r="C40" s="2"/>
      <c r="D40" s="2"/>
      <c r="E40" s="2"/>
      <c r="F40" s="2"/>
      <c r="G40" s="2"/>
      <c r="H40" s="2"/>
      <c r="I40" s="2"/>
      <c r="J40" s="77"/>
      <c r="K40" s="77"/>
      <c r="L40" s="77"/>
    </row>
    <row r="41" spans="1:12" x14ac:dyDescent="0.2">
      <c r="A41" s="1">
        <v>29</v>
      </c>
      <c r="B41" s="2"/>
      <c r="C41" s="2"/>
      <c r="D41" s="2"/>
      <c r="E41" s="2"/>
      <c r="F41" s="2"/>
      <c r="G41" s="2"/>
      <c r="H41" s="2"/>
      <c r="I41" s="2"/>
      <c r="J41" s="77"/>
      <c r="K41" s="77"/>
      <c r="L41" s="77"/>
    </row>
    <row r="42" spans="1:12" x14ac:dyDescent="0.2">
      <c r="A42" s="1">
        <v>30</v>
      </c>
      <c r="B42" s="2"/>
      <c r="C42" s="2"/>
      <c r="D42" s="2"/>
      <c r="E42" s="2"/>
      <c r="F42" s="2"/>
      <c r="G42" s="2"/>
      <c r="H42" s="2"/>
      <c r="I42" s="2"/>
      <c r="J42" s="77"/>
      <c r="K42" s="77"/>
      <c r="L42" s="77"/>
    </row>
    <row r="43" spans="1:12" x14ac:dyDescent="0.2">
      <c r="A43" s="1">
        <v>31</v>
      </c>
      <c r="B43" s="2"/>
      <c r="C43" s="2"/>
      <c r="D43" s="2"/>
      <c r="E43" s="2"/>
      <c r="F43" s="2"/>
      <c r="G43" s="2"/>
      <c r="H43" s="2"/>
      <c r="I43" s="2"/>
      <c r="J43" s="77"/>
      <c r="K43" s="77"/>
      <c r="L43" s="77"/>
    </row>
    <row r="44" spans="1:12" x14ac:dyDescent="0.2">
      <c r="A44" s="1">
        <v>32</v>
      </c>
      <c r="B44" s="2"/>
      <c r="C44" s="2"/>
      <c r="D44" s="2"/>
      <c r="E44" s="2"/>
      <c r="F44" s="2"/>
      <c r="G44" s="2"/>
      <c r="H44" s="2"/>
      <c r="I44" s="2"/>
      <c r="J44" s="77"/>
      <c r="K44" s="77"/>
      <c r="L44" s="77"/>
    </row>
    <row r="45" spans="1:12" x14ac:dyDescent="0.2">
      <c r="A45" s="1">
        <v>33</v>
      </c>
      <c r="B45" s="2"/>
      <c r="C45" s="2"/>
      <c r="D45" s="2"/>
      <c r="E45" s="2"/>
      <c r="F45" s="2"/>
      <c r="G45" s="2"/>
      <c r="H45" s="2"/>
      <c r="I45" s="2"/>
      <c r="J45" s="77"/>
      <c r="K45" s="77"/>
      <c r="L45" s="77"/>
    </row>
    <row r="46" spans="1:12" x14ac:dyDescent="0.2">
      <c r="A46" s="1">
        <v>34</v>
      </c>
      <c r="B46" s="2"/>
      <c r="C46" s="2"/>
      <c r="D46" s="2"/>
      <c r="E46" s="2"/>
      <c r="F46" s="2"/>
      <c r="G46" s="2"/>
      <c r="H46" s="2"/>
      <c r="I46" s="2"/>
      <c r="J46" s="77"/>
      <c r="K46" s="77"/>
      <c r="L46" s="77"/>
    </row>
    <row r="47" spans="1:12" x14ac:dyDescent="0.2">
      <c r="A47" s="1">
        <v>35</v>
      </c>
      <c r="B47" s="2"/>
      <c r="C47" s="2"/>
      <c r="D47" s="2"/>
      <c r="E47" s="2"/>
      <c r="F47" s="2"/>
      <c r="G47" s="2"/>
      <c r="H47" s="2"/>
      <c r="I47" s="2"/>
      <c r="J47" s="77"/>
      <c r="K47" s="77"/>
      <c r="L47" s="77"/>
    </row>
    <row r="48" spans="1:12" x14ac:dyDescent="0.2">
      <c r="A48" s="1">
        <v>36</v>
      </c>
      <c r="B48" s="2"/>
      <c r="C48" s="2"/>
      <c r="D48" s="2"/>
      <c r="E48" s="2"/>
      <c r="F48" s="2"/>
      <c r="G48" s="2"/>
      <c r="H48" s="2"/>
      <c r="I48" s="2"/>
      <c r="J48" s="77"/>
      <c r="K48" s="77"/>
      <c r="L48" s="77"/>
    </row>
    <row r="49" spans="1:12" x14ac:dyDescent="0.2">
      <c r="A49" s="1">
        <v>37</v>
      </c>
      <c r="B49" s="2"/>
      <c r="C49" s="2"/>
      <c r="D49" s="2"/>
      <c r="E49" s="2"/>
      <c r="F49" s="2"/>
      <c r="G49" s="2"/>
      <c r="H49" s="2"/>
      <c r="I49" s="2"/>
      <c r="J49" s="77"/>
      <c r="K49" s="77"/>
      <c r="L49" s="77"/>
    </row>
    <row r="50" spans="1:12" x14ac:dyDescent="0.2">
      <c r="A50" s="1">
        <v>38</v>
      </c>
      <c r="B50" s="2"/>
      <c r="C50" s="2"/>
      <c r="D50" s="2"/>
      <c r="E50" s="2"/>
      <c r="F50" s="2"/>
      <c r="G50" s="2"/>
      <c r="H50" s="2"/>
      <c r="I50" s="2"/>
      <c r="J50" s="77"/>
      <c r="K50" s="77"/>
      <c r="L50" s="77"/>
    </row>
    <row r="51" spans="1:12" x14ac:dyDescent="0.2">
      <c r="A51" s="1">
        <v>39</v>
      </c>
      <c r="B51" s="2"/>
      <c r="C51" s="2"/>
      <c r="D51" s="2"/>
      <c r="E51" s="2"/>
      <c r="F51" s="2"/>
      <c r="G51" s="2"/>
      <c r="H51" s="2"/>
      <c r="I51" s="2"/>
      <c r="J51" s="77"/>
      <c r="K51" s="77"/>
      <c r="L51" s="77"/>
    </row>
    <row r="52" spans="1:12" x14ac:dyDescent="0.2">
      <c r="A52" s="1">
        <v>40</v>
      </c>
      <c r="B52" s="2"/>
      <c r="C52" s="2"/>
      <c r="D52" s="2"/>
      <c r="E52" s="2"/>
      <c r="F52" s="2"/>
      <c r="G52" s="2"/>
      <c r="H52" s="2"/>
      <c r="I52" s="2"/>
      <c r="J52" s="77"/>
      <c r="K52" s="77"/>
      <c r="L52" s="77"/>
    </row>
    <row r="53" spans="1:12" x14ac:dyDescent="0.2">
      <c r="A53" s="1">
        <v>41</v>
      </c>
      <c r="B53" s="2"/>
      <c r="C53" s="2"/>
      <c r="D53" s="2"/>
      <c r="E53" s="2"/>
      <c r="F53" s="2"/>
      <c r="G53" s="2"/>
      <c r="H53" s="2"/>
      <c r="I53" s="2"/>
      <c r="J53" s="77"/>
      <c r="K53" s="77"/>
      <c r="L53" s="77"/>
    </row>
    <row r="54" spans="1:12" x14ac:dyDescent="0.2">
      <c r="A54" s="1">
        <v>42</v>
      </c>
      <c r="B54" s="2"/>
      <c r="C54" s="2"/>
      <c r="D54" s="2"/>
      <c r="E54" s="2"/>
      <c r="F54" s="2"/>
      <c r="G54" s="2"/>
      <c r="H54" s="2"/>
      <c r="I54" s="2"/>
      <c r="J54" s="77"/>
      <c r="K54" s="77"/>
      <c r="L54" s="77"/>
    </row>
    <row r="55" spans="1:12" x14ac:dyDescent="0.2">
      <c r="A55" s="1">
        <v>43</v>
      </c>
      <c r="B55" s="2"/>
      <c r="C55" s="2"/>
      <c r="D55" s="2"/>
      <c r="E55" s="2"/>
      <c r="F55" s="2"/>
      <c r="G55" s="2"/>
      <c r="H55" s="2"/>
      <c r="I55" s="2"/>
      <c r="J55" s="77"/>
      <c r="K55" s="77"/>
      <c r="L55" s="77"/>
    </row>
    <row r="56" spans="1:12" x14ac:dyDescent="0.2">
      <c r="A56" s="1">
        <v>44</v>
      </c>
      <c r="B56" s="2"/>
      <c r="C56" s="2"/>
      <c r="D56" s="2"/>
      <c r="E56" s="2"/>
      <c r="F56" s="2"/>
      <c r="G56" s="2"/>
      <c r="H56" s="2"/>
      <c r="I56" s="2"/>
      <c r="J56" s="77"/>
      <c r="K56" s="77"/>
      <c r="L56" s="77"/>
    </row>
    <row r="57" spans="1:12" x14ac:dyDescent="0.2">
      <c r="A57" s="1">
        <v>45</v>
      </c>
      <c r="B57" s="2"/>
      <c r="C57" s="2"/>
      <c r="D57" s="2"/>
      <c r="E57" s="2"/>
      <c r="F57" s="2"/>
      <c r="G57" s="2"/>
      <c r="H57" s="2"/>
      <c r="I57" s="2"/>
      <c r="J57" s="77"/>
      <c r="K57" s="77"/>
      <c r="L57" s="77"/>
    </row>
    <row r="58" spans="1:12" x14ac:dyDescent="0.2">
      <c r="A58" s="1">
        <v>46</v>
      </c>
      <c r="B58" s="2"/>
      <c r="C58" s="2"/>
      <c r="D58" s="2"/>
      <c r="E58" s="2"/>
      <c r="F58" s="2"/>
      <c r="G58" s="2"/>
      <c r="H58" s="2"/>
      <c r="I58" s="2"/>
      <c r="J58" s="77"/>
      <c r="K58" s="77"/>
      <c r="L58" s="77"/>
    </row>
    <row r="59" spans="1:12" x14ac:dyDescent="0.2">
      <c r="A59" s="1">
        <v>47</v>
      </c>
      <c r="B59" s="2"/>
      <c r="C59" s="2"/>
      <c r="D59" s="2"/>
      <c r="E59" s="2"/>
      <c r="F59" s="2"/>
      <c r="G59" s="2"/>
      <c r="H59" s="2"/>
      <c r="I59" s="2"/>
      <c r="J59" s="77"/>
      <c r="K59" s="77"/>
      <c r="L59" s="77"/>
    </row>
    <row r="60" spans="1:12" x14ac:dyDescent="0.2">
      <c r="A60" s="1">
        <v>48</v>
      </c>
      <c r="B60" s="2"/>
      <c r="C60" s="2"/>
      <c r="D60" s="2"/>
      <c r="E60" s="2"/>
      <c r="F60" s="2"/>
      <c r="G60" s="2"/>
      <c r="H60" s="2"/>
      <c r="I60" s="2"/>
      <c r="J60" s="77"/>
      <c r="K60" s="77"/>
      <c r="L60" s="77"/>
    </row>
    <row r="61" spans="1:12" x14ac:dyDescent="0.2">
      <c r="A61" s="1">
        <v>49</v>
      </c>
      <c r="B61" s="2"/>
      <c r="C61" s="2"/>
      <c r="D61" s="2"/>
      <c r="E61" s="2"/>
      <c r="F61" s="2"/>
      <c r="G61" s="2"/>
      <c r="H61" s="2"/>
      <c r="I61" s="2"/>
      <c r="J61" s="77"/>
      <c r="K61" s="77"/>
      <c r="L61" s="77"/>
    </row>
    <row r="62" spans="1:12" x14ac:dyDescent="0.2">
      <c r="A62" s="1">
        <v>50</v>
      </c>
      <c r="B62" s="2"/>
      <c r="C62" s="2"/>
      <c r="D62" s="2"/>
      <c r="E62" s="2"/>
      <c r="F62" s="2"/>
      <c r="G62" s="2"/>
      <c r="H62" s="2"/>
      <c r="I62" s="2"/>
      <c r="J62" s="77"/>
      <c r="K62" s="77"/>
      <c r="L62" s="77"/>
    </row>
    <row r="63" spans="1:12" x14ac:dyDescent="0.2">
      <c r="A63" s="1">
        <v>51</v>
      </c>
      <c r="B63" s="2"/>
      <c r="C63" s="2"/>
      <c r="D63" s="2"/>
      <c r="E63" s="2"/>
      <c r="F63" s="2"/>
      <c r="G63" s="2"/>
      <c r="H63" s="2"/>
      <c r="I63" s="2"/>
      <c r="J63" s="77"/>
      <c r="K63" s="77"/>
      <c r="L63" s="77"/>
    </row>
    <row r="64" spans="1:12" x14ac:dyDescent="0.2">
      <c r="A64" s="1">
        <v>52</v>
      </c>
      <c r="B64" s="2"/>
      <c r="C64" s="2"/>
      <c r="D64" s="2"/>
      <c r="E64" s="2"/>
      <c r="F64" s="2"/>
      <c r="G64" s="2"/>
      <c r="H64" s="2"/>
      <c r="I64" s="2"/>
      <c r="J64" s="77"/>
      <c r="K64" s="77"/>
      <c r="L64" s="77"/>
    </row>
    <row r="65" spans="1:12" x14ac:dyDescent="0.2">
      <c r="A65" s="1">
        <v>53</v>
      </c>
      <c r="B65" s="2"/>
      <c r="C65" s="2"/>
      <c r="D65" s="2"/>
      <c r="E65" s="2"/>
      <c r="F65" s="2"/>
      <c r="G65" s="2"/>
      <c r="H65" s="2"/>
      <c r="I65" s="2"/>
      <c r="J65" s="77"/>
      <c r="K65" s="77"/>
      <c r="L65" s="77"/>
    </row>
    <row r="66" spans="1:12" x14ac:dyDescent="0.2">
      <c r="A66" s="1">
        <v>54</v>
      </c>
      <c r="B66" s="2"/>
      <c r="C66" s="2"/>
      <c r="D66" s="2"/>
      <c r="E66" s="2"/>
      <c r="F66" s="2"/>
      <c r="G66" s="2"/>
      <c r="H66" s="2"/>
      <c r="I66" s="2"/>
      <c r="J66" s="77"/>
      <c r="K66" s="77"/>
      <c r="L66" s="77"/>
    </row>
    <row r="67" spans="1:12" x14ac:dyDescent="0.2">
      <c r="A67" s="1">
        <v>55</v>
      </c>
      <c r="B67" s="2"/>
      <c r="C67" s="2"/>
      <c r="D67" s="2"/>
      <c r="E67" s="2"/>
      <c r="F67" s="2"/>
      <c r="G67" s="2"/>
      <c r="H67" s="2"/>
      <c r="I67" s="2"/>
      <c r="J67" s="77"/>
      <c r="K67" s="77"/>
      <c r="L67" s="77"/>
    </row>
    <row r="68" spans="1:12" x14ac:dyDescent="0.2">
      <c r="A68" s="1">
        <v>56</v>
      </c>
      <c r="B68" s="2"/>
      <c r="C68" s="2"/>
      <c r="D68" s="2"/>
      <c r="E68" s="2"/>
      <c r="F68" s="2"/>
      <c r="G68" s="2"/>
      <c r="H68" s="2"/>
      <c r="I68" s="2"/>
      <c r="J68" s="77"/>
      <c r="K68" s="77"/>
      <c r="L68" s="77"/>
    </row>
    <row r="69" spans="1:12" x14ac:dyDescent="0.2">
      <c r="A69" s="1">
        <v>57</v>
      </c>
      <c r="B69" s="2"/>
      <c r="C69" s="2"/>
      <c r="D69" s="2"/>
      <c r="E69" s="2"/>
      <c r="F69" s="2"/>
      <c r="G69" s="2"/>
      <c r="H69" s="2"/>
      <c r="I69" s="2"/>
      <c r="J69" s="77"/>
      <c r="K69" s="77"/>
      <c r="L69" s="77"/>
    </row>
    <row r="70" spans="1:12" x14ac:dyDescent="0.2">
      <c r="A70" s="1">
        <v>58</v>
      </c>
      <c r="B70" s="2"/>
      <c r="C70" s="2"/>
      <c r="D70" s="2"/>
      <c r="E70" s="2"/>
      <c r="F70" s="2"/>
      <c r="G70" s="2"/>
      <c r="H70" s="2"/>
      <c r="I70" s="2"/>
      <c r="J70" s="77"/>
      <c r="K70" s="77"/>
      <c r="L70" s="77"/>
    </row>
    <row r="71" spans="1:12" x14ac:dyDescent="0.2">
      <c r="A71" s="1">
        <v>59</v>
      </c>
      <c r="B71" s="2"/>
      <c r="C71" s="2"/>
      <c r="D71" s="2"/>
      <c r="E71" s="2"/>
      <c r="F71" s="2"/>
      <c r="G71" s="2"/>
      <c r="H71" s="2"/>
      <c r="I71" s="2"/>
      <c r="J71" s="77"/>
      <c r="K71" s="77"/>
      <c r="L71" s="77"/>
    </row>
    <row r="72" spans="1:12" x14ac:dyDescent="0.2">
      <c r="A72" s="1">
        <v>60</v>
      </c>
      <c r="B72" s="2"/>
      <c r="C72" s="2"/>
      <c r="D72" s="2"/>
      <c r="E72" s="2"/>
      <c r="F72" s="2"/>
      <c r="G72" s="2"/>
      <c r="H72" s="2"/>
      <c r="I72" s="2"/>
      <c r="J72" s="77"/>
      <c r="K72" s="77"/>
      <c r="L72" s="77"/>
    </row>
    <row r="73" spans="1:12" x14ac:dyDescent="0.2">
      <c r="A73" s="1">
        <v>61</v>
      </c>
      <c r="B73" s="2"/>
      <c r="C73" s="2"/>
      <c r="D73" s="2"/>
      <c r="E73" s="2"/>
      <c r="F73" s="2"/>
      <c r="G73" s="2"/>
      <c r="H73" s="2"/>
      <c r="I73" s="2"/>
      <c r="J73" s="77"/>
      <c r="K73" s="77"/>
      <c r="L73" s="77"/>
    </row>
    <row r="74" spans="1:12" x14ac:dyDescent="0.2">
      <c r="A74" s="1">
        <v>62</v>
      </c>
      <c r="B74" s="2"/>
      <c r="C74" s="2"/>
      <c r="D74" s="2"/>
      <c r="E74" s="2"/>
      <c r="F74" s="2"/>
      <c r="G74" s="2"/>
      <c r="H74" s="2"/>
      <c r="I74" s="2"/>
      <c r="J74" s="77"/>
      <c r="K74" s="77"/>
      <c r="L74" s="77"/>
    </row>
    <row r="75" spans="1:12" x14ac:dyDescent="0.2">
      <c r="A75" s="1">
        <v>63</v>
      </c>
      <c r="B75" s="2"/>
      <c r="C75" s="2"/>
      <c r="D75" s="2"/>
      <c r="E75" s="2"/>
      <c r="F75" s="2"/>
      <c r="G75" s="2"/>
      <c r="H75" s="2"/>
      <c r="I75" s="2"/>
      <c r="J75" s="77"/>
      <c r="K75" s="77"/>
      <c r="L75" s="77"/>
    </row>
    <row r="76" spans="1:12" x14ac:dyDescent="0.2">
      <c r="A76" s="1">
        <v>64</v>
      </c>
      <c r="B76" s="2"/>
      <c r="C76" s="2"/>
      <c r="D76" s="2"/>
      <c r="E76" s="2"/>
      <c r="F76" s="2"/>
      <c r="G76" s="2"/>
      <c r="H76" s="2"/>
      <c r="I76" s="2"/>
      <c r="J76" s="77"/>
      <c r="K76" s="77"/>
      <c r="L76" s="77"/>
    </row>
    <row r="77" spans="1:12" x14ac:dyDescent="0.2">
      <c r="A77" s="1">
        <v>65</v>
      </c>
      <c r="B77" s="2"/>
      <c r="C77" s="2"/>
      <c r="D77" s="2"/>
      <c r="E77" s="2"/>
      <c r="F77" s="2"/>
      <c r="G77" s="2"/>
      <c r="H77" s="2"/>
      <c r="I77" s="2"/>
      <c r="J77" s="77"/>
      <c r="K77" s="77"/>
      <c r="L77" s="77"/>
    </row>
    <row r="78" spans="1:12" x14ac:dyDescent="0.2">
      <c r="A78" s="1">
        <v>66</v>
      </c>
      <c r="B78" s="2"/>
      <c r="C78" s="2"/>
      <c r="D78" s="2"/>
      <c r="E78" s="2"/>
      <c r="F78" s="2"/>
      <c r="G78" s="2"/>
      <c r="H78" s="2"/>
      <c r="I78" s="2"/>
      <c r="J78" s="77"/>
      <c r="K78" s="77"/>
      <c r="L78" s="77"/>
    </row>
    <row r="79" spans="1:12" x14ac:dyDescent="0.2">
      <c r="A79" s="1">
        <v>67</v>
      </c>
      <c r="B79" s="2"/>
      <c r="C79" s="2"/>
      <c r="D79" s="2"/>
      <c r="E79" s="2"/>
      <c r="F79" s="2"/>
      <c r="G79" s="2"/>
      <c r="H79" s="2"/>
      <c r="I79" s="2"/>
      <c r="J79" s="77"/>
      <c r="K79" s="77"/>
      <c r="L79" s="77"/>
    </row>
    <row r="80" spans="1:12" x14ac:dyDescent="0.2">
      <c r="A80" s="1">
        <v>68</v>
      </c>
      <c r="B80" s="2"/>
      <c r="C80" s="2"/>
      <c r="D80" s="2"/>
      <c r="E80" s="2"/>
      <c r="F80" s="2"/>
      <c r="G80" s="2"/>
      <c r="H80" s="2"/>
      <c r="I80" s="2"/>
      <c r="J80" s="77"/>
      <c r="K80" s="77"/>
      <c r="L80" s="77"/>
    </row>
    <row r="81" spans="1:12" x14ac:dyDescent="0.2">
      <c r="A81" s="1">
        <v>69</v>
      </c>
      <c r="B81" s="2"/>
      <c r="C81" s="2"/>
      <c r="D81" s="2"/>
      <c r="E81" s="2"/>
      <c r="F81" s="2"/>
      <c r="G81" s="2"/>
      <c r="H81" s="2"/>
      <c r="I81" s="2"/>
      <c r="J81" s="77"/>
      <c r="K81" s="77"/>
      <c r="L81" s="77"/>
    </row>
    <row r="82" spans="1:12" x14ac:dyDescent="0.2">
      <c r="A82" s="1">
        <v>70</v>
      </c>
      <c r="B82" s="2"/>
      <c r="C82" s="2"/>
      <c r="D82" s="2"/>
      <c r="E82" s="2"/>
      <c r="F82" s="2"/>
      <c r="G82" s="2"/>
      <c r="H82" s="2"/>
      <c r="I82" s="2"/>
      <c r="J82" s="77"/>
      <c r="K82" s="77"/>
      <c r="L82" s="77"/>
    </row>
    <row r="83" spans="1:12" x14ac:dyDescent="0.2">
      <c r="A83" s="1">
        <v>71</v>
      </c>
      <c r="B83" s="2"/>
      <c r="C83" s="2"/>
      <c r="D83" s="2"/>
      <c r="E83" s="2"/>
      <c r="F83" s="2"/>
      <c r="G83" s="2"/>
      <c r="H83" s="2"/>
      <c r="I83" s="2"/>
      <c r="J83" s="77"/>
      <c r="K83" s="77"/>
      <c r="L83" s="77"/>
    </row>
    <row r="84" spans="1:12" x14ac:dyDescent="0.2">
      <c r="A84" s="1">
        <v>72</v>
      </c>
      <c r="B84" s="2"/>
      <c r="C84" s="2"/>
      <c r="D84" s="2"/>
      <c r="E84" s="2"/>
      <c r="F84" s="2"/>
      <c r="G84" s="2"/>
      <c r="H84" s="2"/>
      <c r="I84" s="2"/>
      <c r="J84" s="77"/>
      <c r="K84" s="77"/>
      <c r="L84" s="77"/>
    </row>
    <row r="85" spans="1:12" x14ac:dyDescent="0.2">
      <c r="A85" s="1">
        <v>73</v>
      </c>
      <c r="B85" s="2"/>
      <c r="C85" s="2"/>
      <c r="D85" s="2"/>
      <c r="E85" s="2"/>
      <c r="F85" s="2"/>
      <c r="G85" s="2"/>
      <c r="H85" s="2"/>
      <c r="I85" s="2"/>
      <c r="J85" s="77"/>
      <c r="K85" s="77"/>
      <c r="L85" s="77"/>
    </row>
    <row r="86" spans="1:12" x14ac:dyDescent="0.2">
      <c r="A86" s="1">
        <v>74</v>
      </c>
      <c r="B86" s="2"/>
      <c r="C86" s="2"/>
      <c r="D86" s="2"/>
      <c r="E86" s="2"/>
      <c r="F86" s="2"/>
      <c r="G86" s="2"/>
      <c r="H86" s="2"/>
      <c r="I86" s="2"/>
      <c r="J86" s="77"/>
      <c r="K86" s="77"/>
      <c r="L86" s="77"/>
    </row>
    <row r="87" spans="1:12" x14ac:dyDescent="0.2">
      <c r="A87" s="1">
        <v>75</v>
      </c>
      <c r="B87" s="2"/>
      <c r="C87" s="2"/>
      <c r="D87" s="2"/>
      <c r="E87" s="2"/>
      <c r="F87" s="2"/>
      <c r="G87" s="2"/>
      <c r="H87" s="2"/>
      <c r="I87" s="2"/>
      <c r="J87" s="77"/>
      <c r="K87" s="77"/>
      <c r="L87" s="77"/>
    </row>
    <row r="88" spans="1:12" x14ac:dyDescent="0.2">
      <c r="A88" s="1">
        <v>76</v>
      </c>
      <c r="B88" s="2"/>
      <c r="C88" s="2"/>
      <c r="D88" s="2"/>
      <c r="E88" s="2"/>
      <c r="F88" s="2"/>
      <c r="G88" s="2"/>
      <c r="H88" s="2"/>
      <c r="I88" s="2"/>
      <c r="J88" s="77"/>
      <c r="K88" s="77"/>
      <c r="L88" s="77"/>
    </row>
    <row r="89" spans="1:12" x14ac:dyDescent="0.2">
      <c r="A89" s="1">
        <v>77</v>
      </c>
      <c r="B89" s="2"/>
      <c r="C89" s="2"/>
      <c r="D89" s="2"/>
      <c r="E89" s="2"/>
      <c r="F89" s="2"/>
      <c r="G89" s="2"/>
      <c r="H89" s="2"/>
      <c r="I89" s="2"/>
      <c r="J89" s="77"/>
      <c r="K89" s="77"/>
      <c r="L89" s="77"/>
    </row>
    <row r="90" spans="1:12" x14ac:dyDescent="0.2">
      <c r="A90" s="1">
        <v>78</v>
      </c>
      <c r="B90" s="2"/>
      <c r="C90" s="2"/>
      <c r="D90" s="2"/>
      <c r="E90" s="2"/>
      <c r="F90" s="2"/>
      <c r="G90" s="2"/>
      <c r="H90" s="2"/>
      <c r="I90" s="2"/>
      <c r="J90" s="77"/>
      <c r="K90" s="77"/>
      <c r="L90" s="77"/>
    </row>
    <row r="91" spans="1:12" x14ac:dyDescent="0.2">
      <c r="A91" s="1">
        <v>79</v>
      </c>
      <c r="B91" s="2"/>
      <c r="C91" s="2"/>
      <c r="D91" s="2"/>
      <c r="E91" s="2"/>
      <c r="F91" s="2"/>
      <c r="G91" s="2"/>
      <c r="H91" s="2"/>
      <c r="I91" s="2"/>
      <c r="J91" s="77"/>
      <c r="K91" s="77"/>
      <c r="L91" s="77"/>
    </row>
    <row r="92" spans="1:12" x14ac:dyDescent="0.2">
      <c r="A92" s="1">
        <v>80</v>
      </c>
      <c r="B92" s="2"/>
      <c r="C92" s="2"/>
      <c r="D92" s="2"/>
      <c r="E92" s="2"/>
      <c r="F92" s="2"/>
      <c r="G92" s="2"/>
      <c r="H92" s="2"/>
      <c r="I92" s="2"/>
      <c r="J92" s="77"/>
      <c r="K92" s="77"/>
      <c r="L92" s="77"/>
    </row>
    <row r="93" spans="1:12" x14ac:dyDescent="0.2">
      <c r="A93" s="1">
        <v>81</v>
      </c>
      <c r="B93" s="2"/>
      <c r="C93" s="2"/>
      <c r="D93" s="2"/>
      <c r="E93" s="2"/>
      <c r="F93" s="2"/>
      <c r="G93" s="2"/>
      <c r="H93" s="2"/>
      <c r="I93" s="2"/>
      <c r="J93" s="77"/>
      <c r="K93" s="77"/>
      <c r="L93" s="77"/>
    </row>
    <row r="94" spans="1:12" x14ac:dyDescent="0.2">
      <c r="A94" s="1">
        <v>82</v>
      </c>
      <c r="B94" s="2"/>
      <c r="C94" s="2"/>
      <c r="D94" s="2"/>
      <c r="E94" s="2"/>
      <c r="F94" s="2"/>
      <c r="G94" s="2"/>
      <c r="H94" s="2"/>
      <c r="I94" s="2"/>
      <c r="J94" s="77"/>
      <c r="K94" s="77"/>
      <c r="L94" s="77"/>
    </row>
    <row r="95" spans="1:12" x14ac:dyDescent="0.2">
      <c r="A95" s="1">
        <v>83</v>
      </c>
      <c r="B95" s="2"/>
      <c r="C95" s="2"/>
      <c r="D95" s="2"/>
      <c r="E95" s="2"/>
      <c r="F95" s="2"/>
      <c r="G95" s="2"/>
      <c r="H95" s="2"/>
      <c r="I95" s="2"/>
      <c r="J95" s="77"/>
      <c r="K95" s="77"/>
      <c r="L95" s="77"/>
    </row>
    <row r="96" spans="1:12" x14ac:dyDescent="0.2">
      <c r="A96" s="1">
        <v>84</v>
      </c>
      <c r="B96" s="2"/>
      <c r="C96" s="2"/>
      <c r="D96" s="2"/>
      <c r="E96" s="2"/>
      <c r="F96" s="2"/>
      <c r="G96" s="2"/>
      <c r="H96" s="2"/>
      <c r="I96" s="2"/>
      <c r="J96" s="77"/>
      <c r="K96" s="77"/>
      <c r="L96" s="77"/>
    </row>
    <row r="97" spans="1:12" x14ac:dyDescent="0.2">
      <c r="A97" s="1">
        <v>85</v>
      </c>
      <c r="B97" s="2"/>
      <c r="C97" s="2"/>
      <c r="D97" s="2"/>
      <c r="E97" s="2"/>
      <c r="F97" s="2"/>
      <c r="G97" s="2"/>
      <c r="H97" s="2"/>
      <c r="I97" s="2"/>
      <c r="J97" s="77"/>
      <c r="K97" s="77"/>
      <c r="L97" s="77"/>
    </row>
    <row r="98" spans="1:12" x14ac:dyDescent="0.2">
      <c r="A98" s="1">
        <v>86</v>
      </c>
      <c r="B98" s="2"/>
      <c r="C98" s="2"/>
      <c r="D98" s="2"/>
      <c r="E98" s="2"/>
      <c r="F98" s="2"/>
      <c r="G98" s="2"/>
      <c r="H98" s="2"/>
      <c r="I98" s="2"/>
      <c r="J98" s="77"/>
      <c r="K98" s="77"/>
      <c r="L98" s="77"/>
    </row>
    <row r="99" spans="1:12" x14ac:dyDescent="0.2">
      <c r="A99" s="1">
        <v>87</v>
      </c>
      <c r="B99" s="2"/>
      <c r="C99" s="2"/>
      <c r="D99" s="2"/>
      <c r="E99" s="2"/>
      <c r="F99" s="2"/>
      <c r="G99" s="2"/>
      <c r="H99" s="2"/>
      <c r="I99" s="2"/>
      <c r="J99" s="77"/>
      <c r="K99" s="77"/>
      <c r="L99" s="77"/>
    </row>
    <row r="100" spans="1:12" x14ac:dyDescent="0.2">
      <c r="A100" s="1">
        <v>88</v>
      </c>
      <c r="B100" s="2"/>
      <c r="C100" s="2"/>
      <c r="D100" s="2"/>
      <c r="E100" s="2"/>
      <c r="F100" s="2"/>
      <c r="G100" s="2"/>
      <c r="H100" s="2"/>
      <c r="I100" s="2"/>
      <c r="J100" s="77"/>
      <c r="K100" s="77"/>
      <c r="L100" s="77"/>
    </row>
    <row r="101" spans="1:12" x14ac:dyDescent="0.2">
      <c r="A101" s="1">
        <v>89</v>
      </c>
      <c r="B101" s="2"/>
      <c r="C101" s="2"/>
      <c r="D101" s="2"/>
      <c r="E101" s="2"/>
      <c r="F101" s="2"/>
      <c r="G101" s="2"/>
      <c r="H101" s="2"/>
      <c r="I101" s="2"/>
      <c r="J101" s="77"/>
      <c r="K101" s="77"/>
      <c r="L101" s="77"/>
    </row>
    <row r="102" spans="1:12" x14ac:dyDescent="0.2">
      <c r="A102" s="1">
        <v>90</v>
      </c>
      <c r="B102" s="2"/>
      <c r="C102" s="2"/>
      <c r="D102" s="2"/>
      <c r="E102" s="2"/>
      <c r="F102" s="2"/>
      <c r="G102" s="2"/>
      <c r="H102" s="2"/>
      <c r="I102" s="2"/>
      <c r="J102" s="77"/>
      <c r="K102" s="77"/>
      <c r="L102" s="77"/>
    </row>
    <row r="103" spans="1:12" x14ac:dyDescent="0.2">
      <c r="A103" s="1">
        <v>91</v>
      </c>
      <c r="B103" s="2"/>
      <c r="C103" s="2"/>
      <c r="D103" s="2"/>
      <c r="E103" s="2"/>
      <c r="F103" s="2"/>
      <c r="G103" s="2"/>
      <c r="H103" s="2"/>
      <c r="I103" s="2"/>
      <c r="J103" s="77"/>
      <c r="K103" s="77"/>
      <c r="L103" s="77"/>
    </row>
    <row r="104" spans="1:12" x14ac:dyDescent="0.2">
      <c r="A104" s="1">
        <v>92</v>
      </c>
      <c r="B104" s="2"/>
      <c r="C104" s="2"/>
      <c r="D104" s="2"/>
      <c r="E104" s="2"/>
      <c r="F104" s="2"/>
      <c r="G104" s="2"/>
      <c r="H104" s="2"/>
      <c r="I104" s="2"/>
      <c r="J104" s="77"/>
      <c r="K104" s="77"/>
      <c r="L104" s="77"/>
    </row>
    <row r="105" spans="1:12" x14ac:dyDescent="0.2">
      <c r="A105" s="1">
        <v>93</v>
      </c>
      <c r="B105" s="2"/>
      <c r="C105" s="2"/>
      <c r="D105" s="2"/>
      <c r="E105" s="2"/>
      <c r="F105" s="2"/>
      <c r="G105" s="2"/>
      <c r="H105" s="2"/>
      <c r="I105" s="2"/>
      <c r="J105" s="77"/>
      <c r="K105" s="77"/>
      <c r="L105" s="77"/>
    </row>
    <row r="106" spans="1:12" x14ac:dyDescent="0.2">
      <c r="A106" s="1">
        <v>94</v>
      </c>
      <c r="B106" s="2"/>
      <c r="C106" s="2"/>
      <c r="D106" s="2"/>
      <c r="E106" s="2"/>
      <c r="F106" s="2"/>
      <c r="G106" s="2"/>
      <c r="H106" s="2"/>
      <c r="I106" s="2"/>
      <c r="J106" s="77"/>
      <c r="K106" s="77"/>
      <c r="L106" s="77"/>
    </row>
    <row r="107" spans="1:12" x14ac:dyDescent="0.2">
      <c r="A107" s="1">
        <v>95</v>
      </c>
      <c r="B107" s="2"/>
      <c r="C107" s="2"/>
      <c r="D107" s="2"/>
      <c r="E107" s="2"/>
      <c r="F107" s="2"/>
      <c r="G107" s="2"/>
      <c r="H107" s="2"/>
      <c r="I107" s="2"/>
      <c r="J107" s="77"/>
      <c r="K107" s="77"/>
      <c r="L107" s="77"/>
    </row>
    <row r="108" spans="1:12" x14ac:dyDescent="0.2">
      <c r="A108" s="1">
        <v>96</v>
      </c>
      <c r="B108" s="2"/>
      <c r="C108" s="2"/>
      <c r="D108" s="2"/>
      <c r="E108" s="2"/>
      <c r="F108" s="2"/>
      <c r="G108" s="2"/>
      <c r="H108" s="2"/>
      <c r="I108" s="2"/>
      <c r="J108" s="77"/>
      <c r="K108" s="77"/>
      <c r="L108" s="77"/>
    </row>
    <row r="109" spans="1:12" x14ac:dyDescent="0.2">
      <c r="A109" s="1">
        <v>97</v>
      </c>
      <c r="B109" s="2"/>
      <c r="C109" s="2"/>
      <c r="D109" s="2"/>
      <c r="E109" s="2"/>
      <c r="F109" s="2"/>
      <c r="G109" s="2"/>
      <c r="H109" s="2"/>
      <c r="I109" s="2"/>
      <c r="J109" s="77"/>
      <c r="K109" s="77"/>
      <c r="L109" s="77"/>
    </row>
    <row r="110" spans="1:12" x14ac:dyDescent="0.2">
      <c r="A110" s="1">
        <v>98</v>
      </c>
      <c r="B110" s="2"/>
      <c r="C110" s="2"/>
      <c r="D110" s="2"/>
      <c r="E110" s="2"/>
      <c r="F110" s="2"/>
      <c r="G110" s="2"/>
      <c r="H110" s="2"/>
      <c r="I110" s="2"/>
      <c r="J110" s="77"/>
      <c r="K110" s="77"/>
      <c r="L110" s="77"/>
    </row>
    <row r="111" spans="1:12" x14ac:dyDescent="0.2">
      <c r="A111" s="1">
        <v>99</v>
      </c>
      <c r="B111" s="2"/>
      <c r="C111" s="2"/>
      <c r="D111" s="2"/>
      <c r="E111" s="2"/>
      <c r="F111" s="2"/>
      <c r="G111" s="2"/>
      <c r="H111" s="2"/>
      <c r="I111" s="2"/>
      <c r="J111" s="77"/>
      <c r="K111" s="77"/>
      <c r="L111" s="77"/>
    </row>
    <row r="112" spans="1:12" x14ac:dyDescent="0.2">
      <c r="A112" s="1">
        <v>100</v>
      </c>
      <c r="B112" s="2"/>
      <c r="C112" s="2"/>
      <c r="D112" s="2"/>
      <c r="E112" s="2"/>
      <c r="F112" s="2"/>
      <c r="G112" s="2"/>
      <c r="H112" s="2"/>
      <c r="I112" s="2"/>
      <c r="J112" s="77"/>
      <c r="K112" s="77"/>
      <c r="L112" s="77"/>
    </row>
    <row r="113" spans="1:1" x14ac:dyDescent="0.2">
      <c r="A113" s="4"/>
    </row>
    <row r="114" spans="1:1" x14ac:dyDescent="0.2">
      <c r="A114" s="4"/>
    </row>
    <row r="115" spans="1:1" x14ac:dyDescent="0.2">
      <c r="A115" s="4"/>
    </row>
    <row r="116" spans="1:1" x14ac:dyDescent="0.2">
      <c r="A116" s="4"/>
    </row>
    <row r="117" spans="1:1" x14ac:dyDescent="0.2">
      <c r="A117" s="4"/>
    </row>
    <row r="118" spans="1:1" x14ac:dyDescent="0.2">
      <c r="A118" s="4"/>
    </row>
    <row r="119" spans="1:1" x14ac:dyDescent="0.2">
      <c r="A119" s="4"/>
    </row>
    <row r="120" spans="1:1" x14ac:dyDescent="0.2">
      <c r="A120" s="4"/>
    </row>
    <row r="121" spans="1:1" x14ac:dyDescent="0.2">
      <c r="A121" s="4"/>
    </row>
    <row r="122" spans="1:1" x14ac:dyDescent="0.2">
      <c r="A122" s="4"/>
    </row>
    <row r="123" spans="1:1" x14ac:dyDescent="0.2">
      <c r="A123" s="4"/>
    </row>
    <row r="124" spans="1:1" x14ac:dyDescent="0.2">
      <c r="A124" s="4"/>
    </row>
    <row r="125" spans="1:1" x14ac:dyDescent="0.2">
      <c r="A125" s="4"/>
    </row>
    <row r="126" spans="1:1" x14ac:dyDescent="0.2">
      <c r="A126" s="4"/>
    </row>
    <row r="127" spans="1:1" x14ac:dyDescent="0.2">
      <c r="A127" s="4"/>
    </row>
    <row r="128" spans="1:1" x14ac:dyDescent="0.2">
      <c r="A128" s="4"/>
    </row>
    <row r="129" spans="1:1" x14ac:dyDescent="0.2">
      <c r="A129" s="4"/>
    </row>
    <row r="130" spans="1:1" x14ac:dyDescent="0.2">
      <c r="A130" s="4"/>
    </row>
    <row r="131" spans="1:1" x14ac:dyDescent="0.2">
      <c r="A131" s="4"/>
    </row>
    <row r="132" spans="1:1" x14ac:dyDescent="0.2">
      <c r="A132" s="4"/>
    </row>
    <row r="133" spans="1:1" x14ac:dyDescent="0.2">
      <c r="A133" s="4"/>
    </row>
    <row r="134" spans="1:1" x14ac:dyDescent="0.2">
      <c r="A134" s="4"/>
    </row>
    <row r="135" spans="1:1" x14ac:dyDescent="0.2">
      <c r="A135" s="4"/>
    </row>
    <row r="136" spans="1:1" x14ac:dyDescent="0.2">
      <c r="A136" s="4"/>
    </row>
    <row r="137" spans="1:1" x14ac:dyDescent="0.2">
      <c r="A137" s="4"/>
    </row>
    <row r="138" spans="1:1" x14ac:dyDescent="0.2">
      <c r="A138" s="4"/>
    </row>
    <row r="139" spans="1:1" x14ac:dyDescent="0.2">
      <c r="A139" s="4"/>
    </row>
    <row r="140" spans="1:1" x14ac:dyDescent="0.2">
      <c r="A140" s="4"/>
    </row>
    <row r="141" spans="1:1" x14ac:dyDescent="0.2">
      <c r="A141" s="4"/>
    </row>
    <row r="142" spans="1:1" x14ac:dyDescent="0.2">
      <c r="A142" s="4"/>
    </row>
    <row r="143" spans="1:1" x14ac:dyDescent="0.2">
      <c r="A143" s="4"/>
    </row>
    <row r="144" spans="1:1" x14ac:dyDescent="0.2">
      <c r="A144" s="4"/>
    </row>
    <row r="145" spans="1:1" x14ac:dyDescent="0.2">
      <c r="A145" s="4"/>
    </row>
    <row r="146" spans="1:1" x14ac:dyDescent="0.2">
      <c r="A146" s="4"/>
    </row>
    <row r="147" spans="1:1" x14ac:dyDescent="0.2">
      <c r="A147" s="4"/>
    </row>
    <row r="148" spans="1:1" x14ac:dyDescent="0.2">
      <c r="A148" s="4"/>
    </row>
    <row r="149" spans="1:1" x14ac:dyDescent="0.2">
      <c r="A149" s="4"/>
    </row>
    <row r="150" spans="1:1" x14ac:dyDescent="0.2">
      <c r="A150" s="4"/>
    </row>
    <row r="151" spans="1:1" x14ac:dyDescent="0.2">
      <c r="A151" s="4"/>
    </row>
    <row r="152" spans="1:1" x14ac:dyDescent="0.2">
      <c r="A152" s="4"/>
    </row>
    <row r="153" spans="1:1" x14ac:dyDescent="0.2">
      <c r="A153" s="4"/>
    </row>
    <row r="154" spans="1:1" x14ac:dyDescent="0.2">
      <c r="A154" s="4"/>
    </row>
    <row r="155" spans="1:1" x14ac:dyDescent="0.2">
      <c r="A155" s="4"/>
    </row>
    <row r="156" spans="1:1" x14ac:dyDescent="0.2">
      <c r="A156" s="4"/>
    </row>
    <row r="157" spans="1:1" x14ac:dyDescent="0.2">
      <c r="A157" s="4"/>
    </row>
    <row r="158" spans="1:1" x14ac:dyDescent="0.2">
      <c r="A158" s="4"/>
    </row>
    <row r="159" spans="1:1" x14ac:dyDescent="0.2">
      <c r="A159" s="4"/>
    </row>
    <row r="160" spans="1:1" x14ac:dyDescent="0.2">
      <c r="A160" s="4"/>
    </row>
    <row r="161" spans="1:1" x14ac:dyDescent="0.2">
      <c r="A161" s="4"/>
    </row>
    <row r="162" spans="1:1" x14ac:dyDescent="0.2">
      <c r="A162" s="4"/>
    </row>
    <row r="163" spans="1:1" x14ac:dyDescent="0.2">
      <c r="A163" s="4"/>
    </row>
    <row r="164" spans="1:1" x14ac:dyDescent="0.2">
      <c r="A164" s="4"/>
    </row>
    <row r="165" spans="1:1" x14ac:dyDescent="0.2">
      <c r="A165" s="4"/>
    </row>
    <row r="166" spans="1:1" x14ac:dyDescent="0.2">
      <c r="A166" s="4"/>
    </row>
    <row r="167" spans="1:1" x14ac:dyDescent="0.2">
      <c r="A167" s="4"/>
    </row>
    <row r="168" spans="1:1" x14ac:dyDescent="0.2">
      <c r="A168" s="4"/>
    </row>
    <row r="169" spans="1:1" x14ac:dyDescent="0.2">
      <c r="A169" s="4"/>
    </row>
    <row r="170" spans="1:1" x14ac:dyDescent="0.2">
      <c r="A170" s="4"/>
    </row>
    <row r="171" spans="1:1" x14ac:dyDescent="0.2">
      <c r="A171" s="4"/>
    </row>
    <row r="172" spans="1:1" x14ac:dyDescent="0.2">
      <c r="A172" s="4"/>
    </row>
    <row r="173" spans="1:1" x14ac:dyDescent="0.2">
      <c r="A173" s="4"/>
    </row>
    <row r="174" spans="1:1" x14ac:dyDescent="0.2">
      <c r="A174" s="4"/>
    </row>
    <row r="175" spans="1:1" x14ac:dyDescent="0.2">
      <c r="A175" s="4"/>
    </row>
    <row r="176" spans="1:1" x14ac:dyDescent="0.2">
      <c r="A176" s="4"/>
    </row>
    <row r="177" spans="1:1" x14ac:dyDescent="0.2">
      <c r="A177" s="4"/>
    </row>
    <row r="178" spans="1:1" x14ac:dyDescent="0.2">
      <c r="A178" s="4"/>
    </row>
    <row r="179" spans="1:1" x14ac:dyDescent="0.2">
      <c r="A179" s="4"/>
    </row>
    <row r="180" spans="1:1" x14ac:dyDescent="0.2">
      <c r="A180" s="4"/>
    </row>
    <row r="181" spans="1:1" x14ac:dyDescent="0.2">
      <c r="A181" s="4"/>
    </row>
    <row r="182" spans="1:1" x14ac:dyDescent="0.2">
      <c r="A182" s="4"/>
    </row>
    <row r="183" spans="1:1" x14ac:dyDescent="0.2">
      <c r="A183" s="4"/>
    </row>
    <row r="184" spans="1:1" x14ac:dyDescent="0.2">
      <c r="A184" s="4"/>
    </row>
    <row r="185" spans="1:1" x14ac:dyDescent="0.2">
      <c r="A185" s="4"/>
    </row>
    <row r="186" spans="1:1" x14ac:dyDescent="0.2">
      <c r="A186" s="4"/>
    </row>
    <row r="187" spans="1:1" x14ac:dyDescent="0.2">
      <c r="A187" s="4"/>
    </row>
    <row r="188" spans="1:1" x14ac:dyDescent="0.2">
      <c r="A188" s="4"/>
    </row>
    <row r="189" spans="1:1" x14ac:dyDescent="0.2">
      <c r="A189" s="4"/>
    </row>
    <row r="190" spans="1:1" x14ac:dyDescent="0.2">
      <c r="A190" s="4"/>
    </row>
    <row r="191" spans="1:1" x14ac:dyDescent="0.2">
      <c r="A191" s="4"/>
    </row>
    <row r="192" spans="1:1" x14ac:dyDescent="0.2">
      <c r="A192" s="4"/>
    </row>
    <row r="193" spans="1:1" x14ac:dyDescent="0.2">
      <c r="A193" s="4"/>
    </row>
    <row r="194" spans="1:1" x14ac:dyDescent="0.2">
      <c r="A194" s="4"/>
    </row>
    <row r="195" spans="1:1" x14ac:dyDescent="0.2">
      <c r="A195" s="4"/>
    </row>
    <row r="196" spans="1:1" x14ac:dyDescent="0.2">
      <c r="A196" s="4"/>
    </row>
    <row r="197" spans="1:1" x14ac:dyDescent="0.2">
      <c r="A197" s="4"/>
    </row>
    <row r="198" spans="1:1" x14ac:dyDescent="0.2">
      <c r="A198" s="4"/>
    </row>
    <row r="199" spans="1:1" x14ac:dyDescent="0.2">
      <c r="A199" s="4"/>
    </row>
    <row r="200" spans="1:1" x14ac:dyDescent="0.2">
      <c r="A200" s="4"/>
    </row>
    <row r="201" spans="1:1" x14ac:dyDescent="0.2">
      <c r="A201" s="4"/>
    </row>
    <row r="202" spans="1:1" x14ac:dyDescent="0.2">
      <c r="A202" s="4"/>
    </row>
    <row r="203" spans="1:1" x14ac:dyDescent="0.2">
      <c r="A203" s="4"/>
    </row>
    <row r="204" spans="1:1" x14ac:dyDescent="0.2">
      <c r="A204" s="4"/>
    </row>
    <row r="205" spans="1:1" x14ac:dyDescent="0.2">
      <c r="A205" s="4"/>
    </row>
    <row r="206" spans="1:1" x14ac:dyDescent="0.2">
      <c r="A206" s="4"/>
    </row>
    <row r="207" spans="1:1" x14ac:dyDescent="0.2">
      <c r="A207" s="4"/>
    </row>
    <row r="208" spans="1:1" x14ac:dyDescent="0.2">
      <c r="A208" s="4"/>
    </row>
    <row r="209" spans="1:1" x14ac:dyDescent="0.2">
      <c r="A209" s="4"/>
    </row>
    <row r="210" spans="1:1" x14ac:dyDescent="0.2">
      <c r="A210" s="4"/>
    </row>
    <row r="211" spans="1:1" x14ac:dyDescent="0.2">
      <c r="A211" s="4"/>
    </row>
    <row r="212" spans="1:1" x14ac:dyDescent="0.2">
      <c r="A212" s="4"/>
    </row>
    <row r="213" spans="1:1" x14ac:dyDescent="0.2">
      <c r="A213" s="4"/>
    </row>
    <row r="214" spans="1:1" x14ac:dyDescent="0.2">
      <c r="A214" s="4"/>
    </row>
    <row r="215" spans="1:1" x14ac:dyDescent="0.2">
      <c r="A215" s="4"/>
    </row>
    <row r="216" spans="1:1" x14ac:dyDescent="0.2">
      <c r="A216" s="4"/>
    </row>
    <row r="217" spans="1:1" x14ac:dyDescent="0.2">
      <c r="A217" s="4"/>
    </row>
    <row r="218" spans="1:1" x14ac:dyDescent="0.2">
      <c r="A218" s="4"/>
    </row>
    <row r="219" spans="1:1" x14ac:dyDescent="0.2">
      <c r="A219" s="4"/>
    </row>
    <row r="220" spans="1:1" x14ac:dyDescent="0.2">
      <c r="A220" s="4"/>
    </row>
    <row r="221" spans="1:1" x14ac:dyDescent="0.2">
      <c r="A221" s="4"/>
    </row>
    <row r="222" spans="1:1" x14ac:dyDescent="0.2">
      <c r="A222" s="4"/>
    </row>
    <row r="223" spans="1:1" x14ac:dyDescent="0.2">
      <c r="A223" s="4"/>
    </row>
    <row r="224" spans="1:1" x14ac:dyDescent="0.2">
      <c r="A224" s="4"/>
    </row>
    <row r="225" spans="1:1" x14ac:dyDescent="0.2">
      <c r="A225" s="4"/>
    </row>
    <row r="226" spans="1:1" x14ac:dyDescent="0.2">
      <c r="A226" s="4"/>
    </row>
    <row r="227" spans="1:1" x14ac:dyDescent="0.2">
      <c r="A227" s="4"/>
    </row>
  </sheetData>
  <phoneticPr fontId="2"/>
  <pageMargins left="0.78740157480314965" right="0.78740157480314965" top="0.76" bottom="0.68" header="0.51181102362204722" footer="0.51181102362204722"/>
  <pageSetup paperSize="9" scale="94" fitToHeight="0" orientation="landscape" horizontalDpi="0" verticalDpi="0" r:id="rId1"/>
  <headerFooter alignWithMargins="0"/>
  <rowBreaks count="1" manualBreakCount="1">
    <brk id="112"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6DBA3C-9385-44B4-BE6F-03B2CBB18137}">
  <sheetPr codeName="Sheet5">
    <tabColor theme="4" tint="0.39997558519241921"/>
  </sheetPr>
  <dimension ref="B2:L47"/>
  <sheetViews>
    <sheetView view="pageBreakPreview" zoomScale="130" zoomScaleNormal="100" zoomScaleSheetLayoutView="130" workbookViewId="0">
      <selection activeCell="H14" sqref="H14:H15"/>
    </sheetView>
  </sheetViews>
  <sheetFormatPr defaultColWidth="9" defaultRowHeight="13.2" x14ac:dyDescent="0.2"/>
  <cols>
    <col min="1" max="1" width="2.21875" customWidth="1"/>
    <col min="2" max="2" width="6.109375" customWidth="1"/>
    <col min="3" max="3" width="5.33203125" customWidth="1"/>
    <col min="4" max="5" width="15.21875" customWidth="1"/>
    <col min="6" max="6" width="7.109375" bestFit="1" customWidth="1"/>
    <col min="7" max="7" width="14.109375" customWidth="1"/>
    <col min="8" max="8" width="15.33203125" bestFit="1" customWidth="1"/>
    <col min="9" max="9" width="5.44140625" customWidth="1"/>
    <col min="10" max="10" width="11.44140625" customWidth="1"/>
    <col min="11" max="11" width="6.88671875" customWidth="1"/>
    <col min="12" max="12" width="13.6640625" hidden="1" customWidth="1"/>
  </cols>
  <sheetData>
    <row r="2" spans="2:12" ht="25.5" customHeight="1" x14ac:dyDescent="0.2">
      <c r="C2" s="102" t="s">
        <v>103</v>
      </c>
      <c r="D2" s="102"/>
      <c r="E2" s="102"/>
      <c r="F2" s="102"/>
      <c r="G2" s="102"/>
      <c r="H2" s="102"/>
      <c r="I2" s="102"/>
      <c r="J2" s="102"/>
      <c r="L2" t="str">
        <f>"令和"&amp;基本設定!$H$8&amp;"年度  宮城県高等学校ソフトテニス春季大会　兼　国スポ県１次選考会"</f>
        <v>令和7年度  宮城県高等学校ソフトテニス春季大会　兼　国スポ県１次選考会</v>
      </c>
    </row>
    <row r="3" spans="2:12" ht="25.5" customHeight="1" thickBot="1" x14ac:dyDescent="0.25">
      <c r="C3" s="125" t="s">
        <v>60</v>
      </c>
      <c r="D3" s="125"/>
      <c r="E3" s="125"/>
      <c r="F3" s="125"/>
      <c r="G3" s="125"/>
      <c r="H3" s="125"/>
      <c r="I3" s="125"/>
      <c r="J3" s="125"/>
      <c r="L3" t="str">
        <f>"令和"&amp;基本設定!$H$8&amp;"年度  宮城県高等学校ソフトテニスインドア大会"</f>
        <v>令和7年度  宮城県高等学校ソフトテニスインドア大会</v>
      </c>
    </row>
    <row r="4" spans="2:12" ht="25.5" customHeight="1" thickBot="1" x14ac:dyDescent="0.25">
      <c r="B4" s="8"/>
      <c r="C4" s="24"/>
      <c r="D4" s="25">
        <f>基本設定!$G$29</f>
        <v>0</v>
      </c>
      <c r="E4" s="24"/>
      <c r="F4" s="24"/>
      <c r="G4" s="24"/>
      <c r="H4" s="26"/>
      <c r="I4" s="26"/>
      <c r="J4" s="24"/>
      <c r="L4" t="str">
        <f>"令和"&amp;基本設定!$H$8&amp;"年度  国民スポーツ大会ソフトテニス競技　宮城県少年男女"&amp;基本設定!$G$29&amp;"第２次選考会"</f>
        <v>令和7年度  国民スポーツ大会ソフトテニス競技　宮城県少年男女第２次選考会</v>
      </c>
    </row>
    <row r="5" spans="2:12" ht="25.5" customHeight="1" thickBot="1" x14ac:dyDescent="0.25">
      <c r="B5" s="8"/>
      <c r="C5" s="115" t="str">
        <f>IF(基本設定!G11="","基本設定のシートで学校名を入力してください。","学校名　［　"&amp;基本設定!G11&amp;"　］")</f>
        <v>基本設定のシートで学校名を入力してください。</v>
      </c>
      <c r="D5" s="115"/>
      <c r="E5" s="115"/>
      <c r="F5" s="115"/>
      <c r="G5" s="115"/>
      <c r="H5" s="115"/>
      <c r="I5" s="115"/>
      <c r="J5" s="115"/>
      <c r="L5" t="str">
        <f>"令和"&amp;基本設定!$H$8&amp;"年度  国民スポーツ大会ソフトテニス競技　宮城県少年男女"&amp;基本設定!$G$29&amp;"第３次選考会"</f>
        <v>令和7年度  国民スポーツ大会ソフトテニス競技　宮城県少年男女第３次選考会</v>
      </c>
    </row>
    <row r="6" spans="2:12" ht="14.25" customHeight="1" x14ac:dyDescent="0.2">
      <c r="B6" s="8"/>
      <c r="C6" s="111" t="s">
        <v>63</v>
      </c>
      <c r="D6" s="103" t="s">
        <v>47</v>
      </c>
      <c r="E6" s="104"/>
      <c r="F6" s="105" t="s">
        <v>48</v>
      </c>
      <c r="G6" s="105" t="s">
        <v>49</v>
      </c>
      <c r="H6" s="107" t="s">
        <v>50</v>
      </c>
      <c r="I6" s="105" t="s">
        <v>61</v>
      </c>
      <c r="J6" s="113" t="s">
        <v>65</v>
      </c>
    </row>
    <row r="7" spans="2:12" ht="25.5" customHeight="1" thickBot="1" x14ac:dyDescent="0.25">
      <c r="B7" s="8"/>
      <c r="C7" s="112"/>
      <c r="D7" s="109" t="s">
        <v>51</v>
      </c>
      <c r="E7" s="110"/>
      <c r="F7" s="106"/>
      <c r="G7" s="106"/>
      <c r="H7" s="108"/>
      <c r="I7" s="126"/>
      <c r="J7" s="114"/>
      <c r="L7" s="10" t="s">
        <v>53</v>
      </c>
    </row>
    <row r="8" spans="2:12" ht="14.25" customHeight="1" thickTop="1" thickBot="1" x14ac:dyDescent="0.25">
      <c r="B8" s="89"/>
      <c r="C8" s="116" t="s">
        <v>52</v>
      </c>
      <c r="D8" s="27" t="str">
        <f>IF(B8="","",VLOOKUP(B8,生徒,5))</f>
        <v/>
      </c>
      <c r="E8" s="28" t="str">
        <f>IF(B8="","",VLOOKUP($B8,生徒,6))</f>
        <v/>
      </c>
      <c r="F8" s="93" t="str">
        <f>IF(B8="","",VLOOKUP(B8,生徒,9))</f>
        <v/>
      </c>
      <c r="G8" s="95" t="str">
        <f>IF(B8="","",VLOOKUP(B8,生徒,8))</f>
        <v/>
      </c>
      <c r="H8" s="93" t="str">
        <f>IF(B8="","",VLOOKUP(B8,生徒,2))</f>
        <v/>
      </c>
      <c r="I8" s="99"/>
      <c r="J8" s="86"/>
      <c r="L8" t="s">
        <v>54</v>
      </c>
    </row>
    <row r="9" spans="2:12" ht="25.5" customHeight="1" thickTop="1" thickBot="1" x14ac:dyDescent="0.25">
      <c r="B9" s="89"/>
      <c r="C9" s="117"/>
      <c r="D9" s="29" t="str">
        <f>IF(B8="","",VLOOKUP(B8,生徒,3))</f>
        <v/>
      </c>
      <c r="E9" s="30" t="str">
        <f>IF(B8="","",VLOOKUP(B8,生徒,4))</f>
        <v/>
      </c>
      <c r="F9" s="94" t="e">
        <v>#N/A</v>
      </c>
      <c r="G9" s="96" t="s">
        <v>78</v>
      </c>
      <c r="H9" s="94" t="s">
        <v>78</v>
      </c>
      <c r="I9" s="100"/>
      <c r="J9" s="87"/>
    </row>
    <row r="10" spans="2:12" ht="14.25" customHeight="1" thickTop="1" thickBot="1" x14ac:dyDescent="0.25">
      <c r="B10" s="89"/>
      <c r="C10" s="117"/>
      <c r="D10" s="31" t="str">
        <f>IF(B10="","",VLOOKUP(B10,生徒,5))</f>
        <v/>
      </c>
      <c r="E10" s="32" t="str">
        <f>IF(B10="","",VLOOKUP($B10,生徒,6))</f>
        <v/>
      </c>
      <c r="F10" s="94" t="str">
        <f>IF(B10="","",VLOOKUP(B10,生徒,9))</f>
        <v/>
      </c>
      <c r="G10" s="96" t="str">
        <f>IF(B10="","",VLOOKUP(B10,生徒,8))</f>
        <v/>
      </c>
      <c r="H10" s="94" t="str">
        <f>IF(B10="","",VLOOKUP(B10,生徒,2))</f>
        <v/>
      </c>
      <c r="I10" s="123"/>
      <c r="J10" s="87"/>
    </row>
    <row r="11" spans="2:12" ht="25.5" customHeight="1" thickTop="1" thickBot="1" x14ac:dyDescent="0.25">
      <c r="B11" s="89"/>
      <c r="C11" s="118"/>
      <c r="D11" s="33" t="str">
        <f>IF(B10="","",VLOOKUP(B10,生徒,3))</f>
        <v/>
      </c>
      <c r="E11" s="34" t="str">
        <f>IF(B10="","",VLOOKUP(B10,生徒,4))</f>
        <v/>
      </c>
      <c r="F11" s="97" t="s">
        <v>78</v>
      </c>
      <c r="G11" s="98" t="s">
        <v>78</v>
      </c>
      <c r="H11" s="97" t="s">
        <v>78</v>
      </c>
      <c r="I11" s="124"/>
      <c r="J11" s="88"/>
    </row>
    <row r="12" spans="2:12" ht="14.25" customHeight="1" thickTop="1" thickBot="1" x14ac:dyDescent="0.25">
      <c r="B12" s="89"/>
      <c r="C12" s="119" t="s">
        <v>56</v>
      </c>
      <c r="D12" s="27" t="str">
        <f>IF(B12="","",VLOOKUP(B12,生徒,5))</f>
        <v/>
      </c>
      <c r="E12" s="28" t="str">
        <f>IF(B12="","",VLOOKUP($B12,生徒,6))</f>
        <v/>
      </c>
      <c r="F12" s="93" t="str">
        <f>IF(B12="","",VLOOKUP(B12,生徒,9))</f>
        <v/>
      </c>
      <c r="G12" s="95" t="str">
        <f>IF(B12="","",VLOOKUP(B12,生徒,8))</f>
        <v/>
      </c>
      <c r="H12" s="93" t="str">
        <f>IF(B12="","",VLOOKUP(B12,生徒,2))</f>
        <v/>
      </c>
      <c r="I12" s="99"/>
      <c r="J12" s="86"/>
    </row>
    <row r="13" spans="2:12" ht="25.5" customHeight="1" thickTop="1" thickBot="1" x14ac:dyDescent="0.25">
      <c r="B13" s="89"/>
      <c r="C13" s="117"/>
      <c r="D13" s="29" t="str">
        <f>IF(B12="","",VLOOKUP(B12,生徒,3))</f>
        <v/>
      </c>
      <c r="E13" s="30" t="str">
        <f>IF(B12="","",VLOOKUP(B12,生徒,4))</f>
        <v/>
      </c>
      <c r="F13" s="94" t="e">
        <v>#N/A</v>
      </c>
      <c r="G13" s="96" t="s">
        <v>78</v>
      </c>
      <c r="H13" s="94" t="s">
        <v>78</v>
      </c>
      <c r="I13" s="100"/>
      <c r="J13" s="87"/>
    </row>
    <row r="14" spans="2:12" ht="14.25" customHeight="1" thickTop="1" thickBot="1" x14ac:dyDescent="0.25">
      <c r="B14" s="89"/>
      <c r="C14" s="117"/>
      <c r="D14" s="31" t="str">
        <f>IF(B14="","",VLOOKUP(B14,生徒,5))</f>
        <v/>
      </c>
      <c r="E14" s="32" t="str">
        <f>IF(B14="","",VLOOKUP($B14,生徒,6))</f>
        <v/>
      </c>
      <c r="F14" s="94" t="str">
        <f>IF(B14="","",VLOOKUP(B14,生徒,9))</f>
        <v/>
      </c>
      <c r="G14" s="96" t="str">
        <f>IF(B14="","",VLOOKUP(B14,生徒,8))</f>
        <v/>
      </c>
      <c r="H14" s="94" t="str">
        <f>IF(B14="","",VLOOKUP(B14,生徒,2))</f>
        <v/>
      </c>
      <c r="I14" s="123"/>
      <c r="J14" s="87"/>
    </row>
    <row r="15" spans="2:12" ht="25.5" customHeight="1" thickTop="1" thickBot="1" x14ac:dyDescent="0.25">
      <c r="B15" s="89"/>
      <c r="C15" s="120"/>
      <c r="D15" s="33" t="str">
        <f>IF(B14="","",VLOOKUP(B14,生徒,3))</f>
        <v/>
      </c>
      <c r="E15" s="34" t="str">
        <f>IF(B14="","",VLOOKUP(B14,生徒,4))</f>
        <v/>
      </c>
      <c r="F15" s="97" t="s">
        <v>78</v>
      </c>
      <c r="G15" s="98" t="s">
        <v>78</v>
      </c>
      <c r="H15" s="97" t="s">
        <v>78</v>
      </c>
      <c r="I15" s="124"/>
      <c r="J15" s="88"/>
    </row>
    <row r="16" spans="2:12" ht="14.25" customHeight="1" thickTop="1" thickBot="1" x14ac:dyDescent="0.25">
      <c r="B16" s="89"/>
      <c r="C16" s="116" t="s">
        <v>57</v>
      </c>
      <c r="D16" s="27" t="str">
        <f>IF(B16="","",VLOOKUP(B16,生徒,5))</f>
        <v/>
      </c>
      <c r="E16" s="28" t="str">
        <f>IF(B16="","",VLOOKUP($B16,生徒,6))</f>
        <v/>
      </c>
      <c r="F16" s="93" t="str">
        <f>IF(B16="","",VLOOKUP(B16,生徒,9))</f>
        <v/>
      </c>
      <c r="G16" s="95" t="str">
        <f>IF(B16="","",VLOOKUP(B16,生徒,8))</f>
        <v/>
      </c>
      <c r="H16" s="93" t="str">
        <f>IF(B16="","",VLOOKUP(B16,生徒,2))</f>
        <v/>
      </c>
      <c r="I16" s="99"/>
      <c r="J16" s="86"/>
    </row>
    <row r="17" spans="2:10" ht="25.5" customHeight="1" thickTop="1" thickBot="1" x14ac:dyDescent="0.25">
      <c r="B17" s="89"/>
      <c r="C17" s="117"/>
      <c r="D17" s="29" t="str">
        <f>IF(B16="","",VLOOKUP(B16,生徒,3))</f>
        <v/>
      </c>
      <c r="E17" s="30" t="str">
        <f>IF(B16="","",VLOOKUP(B16,生徒,4))</f>
        <v/>
      </c>
      <c r="F17" s="94" t="e">
        <v>#N/A</v>
      </c>
      <c r="G17" s="96" t="s">
        <v>78</v>
      </c>
      <c r="H17" s="94" t="s">
        <v>78</v>
      </c>
      <c r="I17" s="100"/>
      <c r="J17" s="87"/>
    </row>
    <row r="18" spans="2:10" ht="14.25" customHeight="1" thickTop="1" thickBot="1" x14ac:dyDescent="0.25">
      <c r="B18" s="89"/>
      <c r="C18" s="117"/>
      <c r="D18" s="31" t="str">
        <f>IF(B18="","",VLOOKUP(B18,生徒,5))</f>
        <v/>
      </c>
      <c r="E18" s="32" t="str">
        <f>IF(B18="","",VLOOKUP($B18,生徒,6))</f>
        <v/>
      </c>
      <c r="F18" s="94" t="str">
        <f>IF(B18="","",VLOOKUP(B18,生徒,9))</f>
        <v/>
      </c>
      <c r="G18" s="96" t="str">
        <f>IF(B18="","",VLOOKUP(B18,生徒,8))</f>
        <v/>
      </c>
      <c r="H18" s="94" t="str">
        <f>IF(B18="","",VLOOKUP(B18,生徒,2))</f>
        <v/>
      </c>
      <c r="I18" s="123"/>
      <c r="J18" s="87"/>
    </row>
    <row r="19" spans="2:10" ht="25.5" customHeight="1" thickTop="1" thickBot="1" x14ac:dyDescent="0.25">
      <c r="B19" s="89"/>
      <c r="C19" s="118"/>
      <c r="D19" s="33" t="str">
        <f>IF(B18="","",VLOOKUP(B18,生徒,3))</f>
        <v/>
      </c>
      <c r="E19" s="34" t="str">
        <f>IF(B18="","",VLOOKUP(B18,生徒,4))</f>
        <v/>
      </c>
      <c r="F19" s="97" t="s">
        <v>78</v>
      </c>
      <c r="G19" s="98" t="s">
        <v>78</v>
      </c>
      <c r="H19" s="97" t="s">
        <v>78</v>
      </c>
      <c r="I19" s="124"/>
      <c r="J19" s="88"/>
    </row>
    <row r="20" spans="2:10" ht="14.25" customHeight="1" thickTop="1" thickBot="1" x14ac:dyDescent="0.25">
      <c r="B20" s="89"/>
      <c r="C20" s="119" t="s">
        <v>58</v>
      </c>
      <c r="D20" s="27" t="str">
        <f>IF(B20="","",VLOOKUP(B20,生徒,5))</f>
        <v/>
      </c>
      <c r="E20" s="28" t="str">
        <f>IF(B20="","",VLOOKUP($B20,生徒,6))</f>
        <v/>
      </c>
      <c r="F20" s="93" t="str">
        <f>IF(B20="","",VLOOKUP(B20,生徒,9))</f>
        <v/>
      </c>
      <c r="G20" s="95" t="str">
        <f>IF(B20="","",VLOOKUP(B20,生徒,8))</f>
        <v/>
      </c>
      <c r="H20" s="93" t="str">
        <f>IF(B20="","",VLOOKUP(B20,生徒,2))</f>
        <v/>
      </c>
      <c r="I20" s="99"/>
      <c r="J20" s="86"/>
    </row>
    <row r="21" spans="2:10" ht="25.5" customHeight="1" thickTop="1" thickBot="1" x14ac:dyDescent="0.25">
      <c r="B21" s="89"/>
      <c r="C21" s="117"/>
      <c r="D21" s="29" t="str">
        <f>IF(B20="","",VLOOKUP(B20,生徒,3))</f>
        <v/>
      </c>
      <c r="E21" s="30" t="str">
        <f>IF(B20="","",VLOOKUP(B20,生徒,4))</f>
        <v/>
      </c>
      <c r="F21" s="94" t="e">
        <v>#N/A</v>
      </c>
      <c r="G21" s="96" t="s">
        <v>78</v>
      </c>
      <c r="H21" s="94" t="s">
        <v>78</v>
      </c>
      <c r="I21" s="100"/>
      <c r="J21" s="87"/>
    </row>
    <row r="22" spans="2:10" ht="14.25" customHeight="1" thickTop="1" thickBot="1" x14ac:dyDescent="0.25">
      <c r="B22" s="89"/>
      <c r="C22" s="117"/>
      <c r="D22" s="31" t="str">
        <f>IF(B22="","",VLOOKUP(B22,生徒,5))</f>
        <v/>
      </c>
      <c r="E22" s="32" t="str">
        <f>IF(B22="","",VLOOKUP($B22,生徒,6))</f>
        <v/>
      </c>
      <c r="F22" s="94" t="str">
        <f>IF(B22="","",VLOOKUP(B22,生徒,9))</f>
        <v/>
      </c>
      <c r="G22" s="96" t="str">
        <f>IF(B22="","",VLOOKUP(B22,生徒,8))</f>
        <v/>
      </c>
      <c r="H22" s="94" t="str">
        <f>IF(B22="","",VLOOKUP(B22,生徒,2))</f>
        <v/>
      </c>
      <c r="I22" s="123"/>
      <c r="J22" s="87"/>
    </row>
    <row r="23" spans="2:10" ht="25.5" customHeight="1" thickTop="1" thickBot="1" x14ac:dyDescent="0.25">
      <c r="B23" s="89"/>
      <c r="C23" s="118"/>
      <c r="D23" s="33" t="str">
        <f>IF(B22="","",VLOOKUP(B22,生徒,3))</f>
        <v/>
      </c>
      <c r="E23" s="34" t="str">
        <f>IF(B22="","",VLOOKUP(B22,生徒,4))</f>
        <v/>
      </c>
      <c r="F23" s="97" t="s">
        <v>78</v>
      </c>
      <c r="G23" s="98" t="s">
        <v>78</v>
      </c>
      <c r="H23" s="97" t="s">
        <v>78</v>
      </c>
      <c r="I23" s="124"/>
      <c r="J23" s="88"/>
    </row>
    <row r="24" spans="2:10" ht="14.25" customHeight="1" thickTop="1" thickBot="1" x14ac:dyDescent="0.25">
      <c r="B24" s="89"/>
      <c r="C24" s="90" t="s">
        <v>64</v>
      </c>
      <c r="D24" s="27" t="str">
        <f>IF(B24="","",VLOOKUP(B24,生徒,5))</f>
        <v/>
      </c>
      <c r="E24" s="28" t="str">
        <f>IF(B24="","",VLOOKUP($B24,生徒,6))</f>
        <v/>
      </c>
      <c r="F24" s="93" t="str">
        <f>IF(B24="","",VLOOKUP(B24,生徒,9))</f>
        <v/>
      </c>
      <c r="G24" s="95" t="str">
        <f>IF(B24="","",VLOOKUP(B24,生徒,8))</f>
        <v/>
      </c>
      <c r="H24" s="93" t="str">
        <f>IF(B24="","",VLOOKUP(B24,生徒,2))</f>
        <v/>
      </c>
      <c r="I24" s="99"/>
      <c r="J24" s="86"/>
    </row>
    <row r="25" spans="2:10" ht="25.5" customHeight="1" thickTop="1" thickBot="1" x14ac:dyDescent="0.25">
      <c r="B25" s="89"/>
      <c r="C25" s="91"/>
      <c r="D25" s="29" t="str">
        <f>IF(B24="","",VLOOKUP(B24,生徒,3))</f>
        <v/>
      </c>
      <c r="E25" s="30" t="str">
        <f>IF(B24="","",VLOOKUP(B24,生徒,4))</f>
        <v/>
      </c>
      <c r="F25" s="94" t="e">
        <v>#N/A</v>
      </c>
      <c r="G25" s="96" t="s">
        <v>78</v>
      </c>
      <c r="H25" s="94" t="s">
        <v>78</v>
      </c>
      <c r="I25" s="100"/>
      <c r="J25" s="87"/>
    </row>
    <row r="26" spans="2:10" ht="14.25" customHeight="1" thickTop="1" thickBot="1" x14ac:dyDescent="0.25">
      <c r="B26" s="89"/>
      <c r="C26" s="91"/>
      <c r="D26" s="31" t="str">
        <f>IF(B26="","",VLOOKUP(B26,生徒,5))</f>
        <v/>
      </c>
      <c r="E26" s="32" t="str">
        <f>IF(B26="","",VLOOKUP($B26,生徒,6))</f>
        <v/>
      </c>
      <c r="F26" s="94" t="str">
        <f>IF(B26="","",VLOOKUP(B26,生徒,9))</f>
        <v/>
      </c>
      <c r="G26" s="96" t="str">
        <f>IF(B26="","",VLOOKUP(B26,生徒,8))</f>
        <v/>
      </c>
      <c r="H26" s="94" t="str">
        <f>IF(B26="","",VLOOKUP(B26,生徒,2))</f>
        <v/>
      </c>
      <c r="I26" s="123"/>
      <c r="J26" s="87"/>
    </row>
    <row r="27" spans="2:10" ht="25.5" customHeight="1" thickTop="1" thickBot="1" x14ac:dyDescent="0.25">
      <c r="B27" s="89"/>
      <c r="C27" s="92"/>
      <c r="D27" s="33" t="str">
        <f>IF(B26="","",VLOOKUP(B26,生徒,3))</f>
        <v/>
      </c>
      <c r="E27" s="34" t="str">
        <f>IF(B26="","",VLOOKUP(B26,生徒,4))</f>
        <v/>
      </c>
      <c r="F27" s="97" t="s">
        <v>78</v>
      </c>
      <c r="G27" s="98" t="s">
        <v>78</v>
      </c>
      <c r="H27" s="97" t="s">
        <v>78</v>
      </c>
      <c r="I27" s="124"/>
      <c r="J27" s="88"/>
    </row>
    <row r="28" spans="2:10" ht="14.25" customHeight="1" thickTop="1" thickBot="1" x14ac:dyDescent="0.25">
      <c r="B28" s="89"/>
      <c r="C28" s="90" t="s">
        <v>64</v>
      </c>
      <c r="D28" s="27" t="str">
        <f>IF(B28="","",VLOOKUP(B28,生徒,5))</f>
        <v/>
      </c>
      <c r="E28" s="28" t="str">
        <f>IF(B28="","",VLOOKUP($B28,生徒,6))</f>
        <v/>
      </c>
      <c r="F28" s="93" t="str">
        <f>IF(B28="","",VLOOKUP(B28,生徒,9))</f>
        <v/>
      </c>
      <c r="G28" s="95" t="str">
        <f>IF(B28="","",VLOOKUP(B28,生徒,8))</f>
        <v/>
      </c>
      <c r="H28" s="93" t="str">
        <f>IF(B28="","",VLOOKUP(B28,生徒,2))</f>
        <v/>
      </c>
      <c r="I28" s="99"/>
      <c r="J28" s="86"/>
    </row>
    <row r="29" spans="2:10" ht="25.5" customHeight="1" thickTop="1" thickBot="1" x14ac:dyDescent="0.25">
      <c r="B29" s="89"/>
      <c r="C29" s="91"/>
      <c r="D29" s="29" t="str">
        <f>IF(B28="","",VLOOKUP(B28,生徒,3))</f>
        <v/>
      </c>
      <c r="E29" s="30" t="str">
        <f>IF(B28="","",VLOOKUP(B28,生徒,4))</f>
        <v/>
      </c>
      <c r="F29" s="94" t="e">
        <v>#N/A</v>
      </c>
      <c r="G29" s="96" t="s">
        <v>78</v>
      </c>
      <c r="H29" s="94" t="s">
        <v>78</v>
      </c>
      <c r="I29" s="100"/>
      <c r="J29" s="87"/>
    </row>
    <row r="30" spans="2:10" ht="14.25" customHeight="1" thickTop="1" thickBot="1" x14ac:dyDescent="0.25">
      <c r="B30" s="89"/>
      <c r="C30" s="91"/>
      <c r="D30" s="31" t="str">
        <f>IF(B30="","",VLOOKUP(B30,生徒,5))</f>
        <v/>
      </c>
      <c r="E30" s="32" t="str">
        <f>IF(B30="","",VLOOKUP($B30,生徒,6))</f>
        <v/>
      </c>
      <c r="F30" s="94" t="str">
        <f>IF(B30="","",VLOOKUP(B30,生徒,9))</f>
        <v/>
      </c>
      <c r="G30" s="96" t="str">
        <f>IF(B30="","",VLOOKUP(B30,生徒,8))</f>
        <v/>
      </c>
      <c r="H30" s="94" t="str">
        <f>IF(B30="","",VLOOKUP(B30,生徒,2))</f>
        <v/>
      </c>
      <c r="I30" s="123"/>
      <c r="J30" s="87"/>
    </row>
    <row r="31" spans="2:10" ht="25.5" customHeight="1" thickTop="1" thickBot="1" x14ac:dyDescent="0.25">
      <c r="B31" s="89"/>
      <c r="C31" s="92"/>
      <c r="D31" s="33" t="str">
        <f>IF(B30="","",VLOOKUP(B30,生徒,3))</f>
        <v/>
      </c>
      <c r="E31" s="34" t="str">
        <f>IF(B30="","",VLOOKUP(B30,生徒,4))</f>
        <v/>
      </c>
      <c r="F31" s="97" t="s">
        <v>78</v>
      </c>
      <c r="G31" s="98" t="s">
        <v>78</v>
      </c>
      <c r="H31" s="97" t="s">
        <v>78</v>
      </c>
      <c r="I31" s="124"/>
      <c r="J31" s="88"/>
    </row>
    <row r="32" spans="2:10" ht="14.25" customHeight="1" thickTop="1" thickBot="1" x14ac:dyDescent="0.25">
      <c r="B32" s="89"/>
      <c r="C32" s="90" t="s">
        <v>64</v>
      </c>
      <c r="D32" s="27" t="str">
        <f>IF(B32="","",VLOOKUP(B32,生徒,5))</f>
        <v/>
      </c>
      <c r="E32" s="28" t="str">
        <f>IF(B32="","",VLOOKUP($B32,生徒,6))</f>
        <v/>
      </c>
      <c r="F32" s="93" t="str">
        <f>IF(B32="","",VLOOKUP(B32,生徒,9))</f>
        <v/>
      </c>
      <c r="G32" s="95" t="str">
        <f>IF(B32="","",VLOOKUP(B32,生徒,8))</f>
        <v/>
      </c>
      <c r="H32" s="93" t="str">
        <f>IF(B32="","",VLOOKUP(B32,生徒,2))</f>
        <v/>
      </c>
      <c r="I32" s="99"/>
      <c r="J32" s="86"/>
    </row>
    <row r="33" spans="2:10" ht="25.5" customHeight="1" thickTop="1" thickBot="1" x14ac:dyDescent="0.25">
      <c r="B33" s="89"/>
      <c r="C33" s="91"/>
      <c r="D33" s="29" t="str">
        <f>IF(B32="","",VLOOKUP(B32,生徒,3))</f>
        <v/>
      </c>
      <c r="E33" s="30" t="str">
        <f>IF(B32="","",VLOOKUP(B32,生徒,4))</f>
        <v/>
      </c>
      <c r="F33" s="94" t="e">
        <v>#N/A</v>
      </c>
      <c r="G33" s="96" t="s">
        <v>78</v>
      </c>
      <c r="H33" s="94" t="s">
        <v>78</v>
      </c>
      <c r="I33" s="100"/>
      <c r="J33" s="87"/>
    </row>
    <row r="34" spans="2:10" ht="14.25" customHeight="1" thickTop="1" thickBot="1" x14ac:dyDescent="0.25">
      <c r="B34" s="89"/>
      <c r="C34" s="91"/>
      <c r="D34" s="31" t="str">
        <f>IF(B34="","",VLOOKUP(B34,生徒,5))</f>
        <v/>
      </c>
      <c r="E34" s="32" t="str">
        <f>IF(B34="","",VLOOKUP($B34,生徒,6))</f>
        <v/>
      </c>
      <c r="F34" s="94" t="str">
        <f>IF(B34="","",VLOOKUP(B34,生徒,9))</f>
        <v/>
      </c>
      <c r="G34" s="96" t="str">
        <f>IF(B34="","",VLOOKUP(B34,生徒,8))</f>
        <v/>
      </c>
      <c r="H34" s="94" t="str">
        <f>IF(B34="","",VLOOKUP(B34,生徒,2))</f>
        <v/>
      </c>
      <c r="I34" s="123"/>
      <c r="J34" s="87"/>
    </row>
    <row r="35" spans="2:10" ht="25.5" customHeight="1" thickTop="1" thickBot="1" x14ac:dyDescent="0.25">
      <c r="B35" s="89"/>
      <c r="C35" s="92"/>
      <c r="D35" s="33" t="str">
        <f>IF(B34="","",VLOOKUP(B34,生徒,3))</f>
        <v/>
      </c>
      <c r="E35" s="34" t="str">
        <f>IF(B34="","",VLOOKUP(B34,生徒,4))</f>
        <v/>
      </c>
      <c r="F35" s="97" t="s">
        <v>78</v>
      </c>
      <c r="G35" s="98" t="s">
        <v>78</v>
      </c>
      <c r="H35" s="97" t="s">
        <v>78</v>
      </c>
      <c r="I35" s="124"/>
      <c r="J35" s="88"/>
    </row>
    <row r="36" spans="2:10" ht="12.75" customHeight="1" thickTop="1" x14ac:dyDescent="0.2">
      <c r="C36" s="35"/>
      <c r="D36" s="35"/>
      <c r="E36" s="35"/>
      <c r="F36" s="35"/>
      <c r="G36" s="35"/>
      <c r="H36" s="35"/>
      <c r="I36" s="35"/>
      <c r="J36" s="35"/>
    </row>
    <row r="37" spans="2:10" ht="16.5" customHeight="1" x14ac:dyDescent="0.2">
      <c r="C37" s="26"/>
      <c r="D37" s="122" t="s">
        <v>53</v>
      </c>
      <c r="E37" s="122"/>
      <c r="F37" s="122"/>
      <c r="G37" s="26"/>
      <c r="H37" s="26"/>
      <c r="I37" s="26"/>
      <c r="J37" s="26"/>
    </row>
    <row r="38" spans="2:10" ht="16.5" customHeight="1" x14ac:dyDescent="0.2">
      <c r="C38" s="26"/>
      <c r="D38" s="35"/>
      <c r="E38" s="35"/>
      <c r="F38" s="35"/>
      <c r="G38" s="121">
        <f ca="1">TODAY()</f>
        <v>45729</v>
      </c>
      <c r="H38" s="121"/>
      <c r="I38" s="36"/>
      <c r="J38" s="35"/>
    </row>
    <row r="39" spans="2:10" ht="18.600000000000001" customHeight="1" x14ac:dyDescent="0.2">
      <c r="C39" s="101" t="str">
        <f>IF(基本設定!G11="","基本設定のシートで学校名・学校長名を入力してください。","学校名・学校長名　［　"&amp;基本設定!G11&amp;"　校長　"&amp;基本設定!G14&amp;"　］　印　")</f>
        <v>基本設定のシートで学校名・学校長名を入力してください。</v>
      </c>
      <c r="D39" s="101"/>
      <c r="E39" s="101"/>
      <c r="F39" s="101"/>
      <c r="G39" s="101"/>
      <c r="H39" s="101"/>
      <c r="I39" s="101"/>
      <c r="J39" s="101"/>
    </row>
    <row r="40" spans="2:10" ht="18.600000000000001" customHeight="1" x14ac:dyDescent="0.2">
      <c r="C40" s="101" t="str">
        <f>IF(基本設定!G20="","基本設定のシートで引率責任者氏名を入力してください。　　","引率責任者氏名　［　"&amp;基本設定!G20&amp;"　］　　　")</f>
        <v>基本設定のシートで引率責任者氏名を入力してください。　　</v>
      </c>
      <c r="D40" s="101"/>
      <c r="E40" s="101"/>
      <c r="F40" s="101"/>
      <c r="G40" s="101"/>
      <c r="H40" s="101"/>
      <c r="I40" s="101"/>
      <c r="J40" s="101"/>
    </row>
    <row r="41" spans="2:10" ht="18.600000000000001" customHeight="1" x14ac:dyDescent="0.2">
      <c r="C41" s="101" t="str">
        <f>IF(基本設定!G23="","基本設定のシートで申込み責任者氏名を入力してください。　　","申込み責任者氏名　［　"&amp;基本設定!G23&amp;"　］　印　")</f>
        <v>基本設定のシートで申込み責任者氏名を入力してください。　　</v>
      </c>
      <c r="D41" s="101"/>
      <c r="E41" s="101"/>
      <c r="F41" s="101"/>
      <c r="G41" s="101"/>
      <c r="H41" s="101"/>
      <c r="I41" s="101"/>
      <c r="J41" s="101"/>
    </row>
    <row r="42" spans="2:10" ht="16.5" customHeight="1" x14ac:dyDescent="0.2">
      <c r="C42" s="9"/>
      <c r="D42" s="9"/>
      <c r="E42" s="9"/>
      <c r="F42" s="9"/>
      <c r="G42" s="9"/>
      <c r="H42" s="9"/>
      <c r="I42" s="9"/>
    </row>
    <row r="43" spans="2:10" ht="16.5" customHeight="1" x14ac:dyDescent="0.2">
      <c r="C43" s="11"/>
      <c r="D43" s="9"/>
      <c r="E43" s="9"/>
      <c r="F43" s="9"/>
      <c r="G43" s="9"/>
      <c r="H43" s="9"/>
      <c r="I43" s="9"/>
    </row>
    <row r="44" spans="2:10" ht="16.5" customHeight="1" x14ac:dyDescent="0.2">
      <c r="C44" s="11"/>
      <c r="D44" s="9"/>
      <c r="E44" s="9"/>
      <c r="F44" s="9"/>
      <c r="G44" s="9"/>
      <c r="H44" s="9"/>
      <c r="I44" s="9"/>
    </row>
    <row r="45" spans="2:10" ht="14.25" customHeight="1" x14ac:dyDescent="0.2">
      <c r="C45" s="11"/>
      <c r="D45" s="10"/>
      <c r="E45" s="10"/>
      <c r="F45" s="10"/>
      <c r="G45" s="10"/>
      <c r="H45" s="10"/>
      <c r="I45" s="10"/>
      <c r="J45" s="10"/>
    </row>
    <row r="46" spans="2:10" ht="14.25" customHeight="1" x14ac:dyDescent="0.15">
      <c r="C46" s="17"/>
      <c r="D46" s="17"/>
      <c r="E46" s="17"/>
      <c r="F46" s="17"/>
      <c r="G46" s="17"/>
      <c r="H46" s="17"/>
      <c r="I46" s="17"/>
      <c r="J46" s="17"/>
    </row>
    <row r="47" spans="2:10" ht="14.25" customHeight="1" x14ac:dyDescent="0.2">
      <c r="C47" s="12"/>
      <c r="D47" s="12"/>
      <c r="E47" s="12"/>
      <c r="F47" s="12"/>
      <c r="G47" s="12"/>
      <c r="H47" s="12"/>
      <c r="I47" s="12"/>
      <c r="J47" s="12"/>
    </row>
  </sheetData>
  <sheetProtection algorithmName="SHA-512" hashValue="dHKfvNfAqQ39tYsJknabSpxt8xCdQfT/K0Km89Y8fV05ctmHUzuWLsynfIeBQ9DkiaGLMCgExPHYCorNbhfVaw==" saltValue="gHOVtH/qhgBzLWfTfR0mzw==" spinCount="100000" sheet="1" objects="1" scenarios="1"/>
  <mergeCells count="100">
    <mergeCell ref="D37:F37"/>
    <mergeCell ref="I30:I31"/>
    <mergeCell ref="I32:I33"/>
    <mergeCell ref="I34:I35"/>
    <mergeCell ref="C3:J3"/>
    <mergeCell ref="I22:I23"/>
    <mergeCell ref="I24:I25"/>
    <mergeCell ref="I26:I27"/>
    <mergeCell ref="I28:I29"/>
    <mergeCell ref="I14:I15"/>
    <mergeCell ref="I16:I17"/>
    <mergeCell ref="I18:I19"/>
    <mergeCell ref="I20:I21"/>
    <mergeCell ref="I6:I7"/>
    <mergeCell ref="I8:I9"/>
    <mergeCell ref="I10:I11"/>
    <mergeCell ref="B18:B19"/>
    <mergeCell ref="F18:F19"/>
    <mergeCell ref="G18:G19"/>
    <mergeCell ref="C16:C19"/>
    <mergeCell ref="F16:F17"/>
    <mergeCell ref="G16:G17"/>
    <mergeCell ref="B16:B17"/>
    <mergeCell ref="G38:H38"/>
    <mergeCell ref="B20:B21"/>
    <mergeCell ref="C20:C23"/>
    <mergeCell ref="F20:F21"/>
    <mergeCell ref="G20:G21"/>
    <mergeCell ref="B22:B23"/>
    <mergeCell ref="G26:G27"/>
    <mergeCell ref="H26:H27"/>
    <mergeCell ref="B24:B25"/>
    <mergeCell ref="B26:B27"/>
    <mergeCell ref="B28:B29"/>
    <mergeCell ref="B30:B31"/>
    <mergeCell ref="H30:H31"/>
    <mergeCell ref="F22:F23"/>
    <mergeCell ref="G22:G23"/>
    <mergeCell ref="H22:H23"/>
    <mergeCell ref="B12:B13"/>
    <mergeCell ref="C12:C15"/>
    <mergeCell ref="F12:F13"/>
    <mergeCell ref="G12:G13"/>
    <mergeCell ref="B14:B15"/>
    <mergeCell ref="F14:F15"/>
    <mergeCell ref="G14:G15"/>
    <mergeCell ref="B8:B9"/>
    <mergeCell ref="C8:C11"/>
    <mergeCell ref="F8:F9"/>
    <mergeCell ref="B10:B11"/>
    <mergeCell ref="F10:F11"/>
    <mergeCell ref="C2:J2"/>
    <mergeCell ref="D6:E6"/>
    <mergeCell ref="F6:F7"/>
    <mergeCell ref="G6:G7"/>
    <mergeCell ref="H6:H7"/>
    <mergeCell ref="D7:E7"/>
    <mergeCell ref="C6:C7"/>
    <mergeCell ref="J6:J7"/>
    <mergeCell ref="C5:J5"/>
    <mergeCell ref="C40:J40"/>
    <mergeCell ref="C41:J41"/>
    <mergeCell ref="H12:H13"/>
    <mergeCell ref="H16:H17"/>
    <mergeCell ref="H20:H21"/>
    <mergeCell ref="C39:J39"/>
    <mergeCell ref="C24:C27"/>
    <mergeCell ref="F24:F25"/>
    <mergeCell ref="F26:F27"/>
    <mergeCell ref="J28:J31"/>
    <mergeCell ref="C28:C31"/>
    <mergeCell ref="F28:F29"/>
    <mergeCell ref="G28:G29"/>
    <mergeCell ref="H28:H29"/>
    <mergeCell ref="F30:F31"/>
    <mergeCell ref="G30:G31"/>
    <mergeCell ref="H8:H9"/>
    <mergeCell ref="J24:J27"/>
    <mergeCell ref="G24:G25"/>
    <mergeCell ref="H24:H25"/>
    <mergeCell ref="J8:J11"/>
    <mergeCell ref="J12:J15"/>
    <mergeCell ref="J16:J19"/>
    <mergeCell ref="J20:J23"/>
    <mergeCell ref="H14:H15"/>
    <mergeCell ref="G8:G9"/>
    <mergeCell ref="G10:G11"/>
    <mergeCell ref="H10:H11"/>
    <mergeCell ref="I12:I13"/>
    <mergeCell ref="H18:H19"/>
    <mergeCell ref="J32:J35"/>
    <mergeCell ref="B32:B33"/>
    <mergeCell ref="C32:C35"/>
    <mergeCell ref="F32:F33"/>
    <mergeCell ref="G32:G33"/>
    <mergeCell ref="H32:H33"/>
    <mergeCell ref="B34:B35"/>
    <mergeCell ref="F34:F35"/>
    <mergeCell ref="G34:G35"/>
    <mergeCell ref="H34:H35"/>
  </mergeCells>
  <phoneticPr fontId="2"/>
  <dataValidations xWindow="303" yWindow="382" count="4">
    <dataValidation type="list" allowBlank="1" showInputMessage="1" showErrorMessage="1" promptTitle="参加・不参加の選択" prompt="「不参加の場合も申込みをする」ことになっています。不参加の場合は、学校整理番号の欄は、空欄のままとし、右側のリストボタンで、「今大会は不参加といたします」を選択してください。" sqref="D37" xr:uid="{8E41F62E-97A1-410B-9F6F-DE502D98BBA5}">
      <formula1>$L$7:$L$8</formula1>
    </dataValidation>
    <dataValidation errorStyle="warning" allowBlank="1" showInputMessage="1" showErrorMessage="1" promptTitle="今日の日付でよろしいですか？" prompt="日付を変更する場合は、直接入力してください。" sqref="G38:H38" xr:uid="{14825A2D-1B46-4866-B4E0-BF01ED6B49E2}"/>
    <dataValidation type="whole" imeMode="off" allowBlank="1" showErrorMessage="1" errorTitle="１００人までしか対応していません。" error="学校整理番号の数字(1から100までの整数)を半角で入力してください。会員登録番号や、その他の数字ではありません。" sqref="B8:B35" xr:uid="{B1C1ED17-7CE5-4155-AF22-460B780D243C}">
      <formula1>1</formula1>
      <formula2>100</formula2>
    </dataValidation>
    <dataValidation type="list" allowBlank="1" showInputMessage="1" showErrorMessage="1" errorTitle="大会名の入力" error="右側のリストボタンを利用してプルダウンリストから選択してください。年度が一致しない場合は、基本設定のシートで訂正してください。" promptTitle="大会名の選択" prompt="・右側のリストボタンを利用して、ドロップダウンリストから選択してください。_x000a_・年度が一致しない場合は、基本設定のシートを訂正後、再度リストから選択してください。" sqref="C2:J2" xr:uid="{F3C334E2-D9D8-45F1-AFA2-05CAC0194315}">
      <formula1>$L$2:$L$5</formula1>
    </dataValidation>
  </dataValidations>
  <printOptions horizontalCentered="1" verticalCentered="1"/>
  <pageMargins left="0.70866141732283472" right="0.70866141732283472" top="0.31496062992125984" bottom="0.27559055118110237" header="0.51181102362204722" footer="0.15748031496062992"/>
  <pageSetup paperSize="9" scale="95" fitToHeight="0"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9E13FE-3B99-41B4-99BC-6DC9671D81AB}">
  <sheetPr codeName="Sheet6">
    <tabColor theme="4" tint="0.39997558519241921"/>
    <pageSetUpPr fitToPage="1"/>
  </sheetPr>
  <dimension ref="B1:Z78"/>
  <sheetViews>
    <sheetView view="pageBreakPreview" zoomScale="130" zoomScaleNormal="100" zoomScaleSheetLayoutView="130" workbookViewId="0">
      <selection activeCell="B7" sqref="B7"/>
    </sheetView>
  </sheetViews>
  <sheetFormatPr defaultColWidth="9" defaultRowHeight="13.2" x14ac:dyDescent="0.2"/>
  <cols>
    <col min="1" max="1" width="3.33203125" customWidth="1"/>
    <col min="2" max="2" width="5.6640625" style="8" customWidth="1"/>
    <col min="3" max="3" width="4.33203125" customWidth="1"/>
    <col min="4" max="7" width="11.77734375" customWidth="1"/>
    <col min="8" max="8" width="5.44140625" customWidth="1"/>
    <col min="9" max="9" width="14.109375" customWidth="1"/>
    <col min="10" max="10" width="13.88671875" bestFit="1" customWidth="1"/>
    <col min="11" max="12" width="5.88671875" style="8" customWidth="1"/>
    <col min="13" max="13" width="8.21875" customWidth="1"/>
    <col min="14" max="14" width="9" hidden="1" customWidth="1"/>
  </cols>
  <sheetData>
    <row r="1" spans="2:26" ht="27" customHeight="1" x14ac:dyDescent="0.2">
      <c r="B1" s="13"/>
      <c r="C1" s="4"/>
      <c r="D1" s="4"/>
      <c r="E1" s="4"/>
      <c r="F1" s="4"/>
      <c r="G1" s="4"/>
      <c r="H1" s="4"/>
      <c r="I1" s="4"/>
      <c r="J1" s="4"/>
      <c r="K1" s="13"/>
      <c r="L1" s="13"/>
      <c r="M1" s="4"/>
      <c r="N1" s="4"/>
      <c r="O1" s="4"/>
      <c r="P1" s="4"/>
      <c r="Q1" s="4"/>
      <c r="R1" s="4"/>
      <c r="S1" s="4"/>
      <c r="T1" s="4"/>
      <c r="U1" s="4"/>
      <c r="V1" s="4"/>
      <c r="W1" s="4"/>
      <c r="X1" s="4"/>
      <c r="Y1" s="4"/>
      <c r="Z1" s="4"/>
    </row>
    <row r="2" spans="2:26" ht="24" customHeight="1" x14ac:dyDescent="0.2">
      <c r="C2" s="102" t="s">
        <v>96</v>
      </c>
      <c r="D2" s="102"/>
      <c r="E2" s="102"/>
      <c r="F2" s="102"/>
      <c r="G2" s="102"/>
      <c r="H2" s="102"/>
      <c r="I2" s="102"/>
      <c r="J2" s="102"/>
      <c r="K2" s="102"/>
      <c r="L2" s="102"/>
      <c r="N2" t="str">
        <f>IF(基本設定!$G$26="仙塩","令和"&amp;基本設定!$H$8&amp;"年度  宮城県高等学校ソフトテニス新人大会　"&amp;基本設定!$G$26&amp;"地区予選会","令和"&amp;基本設定!$H$8&amp;"年度  宮城県高等学校ソフトテニス新人大会　"&amp;基本設定!$G$26&amp;"地区予選会　兼　"&amp;基本設定!$G$26&amp;"地区新人大会ソフトテニス競技")</f>
        <v>令和7年度  宮城県高等学校ソフトテニス新人大会　地区予選会　兼　地区新人大会ソフトテニス競技</v>
      </c>
    </row>
    <row r="3" spans="2:26" ht="24" customHeight="1" thickBot="1" x14ac:dyDescent="0.25">
      <c r="C3" s="125" t="s">
        <v>60</v>
      </c>
      <c r="D3" s="125"/>
      <c r="E3" s="125"/>
      <c r="F3" s="125"/>
      <c r="G3" s="125"/>
      <c r="H3" s="125"/>
      <c r="I3" s="125"/>
      <c r="J3" s="125"/>
      <c r="K3" s="125"/>
      <c r="L3" s="125"/>
      <c r="N3" t="str">
        <f>IF(基本設定!$G$26="仙塩","令和"&amp;基本設定!$H$8&amp;"年度  宮城県高等学校ソフトテニス総合体育大会　"&amp;基本設定!$G$26&amp;"地区予選会","令和"&amp;基本設定!$H$8&amp;"年度  宮城県高等学校ソフトテニス総合体育大会　"&amp;基本設定!$G$26&amp;"地区予選会　兼　"&amp;基本設定!$G$26&amp;"地区総合体育大会ソフトテニス競技")</f>
        <v>令和7年度  宮城県高等学校ソフトテニス総合体育大会　地区予選会　兼　地区総合体育大会ソフトテニス競技</v>
      </c>
    </row>
    <row r="4" spans="2:26" ht="24" customHeight="1" thickBot="1" x14ac:dyDescent="0.25">
      <c r="C4" s="24"/>
      <c r="D4" s="25">
        <f>基本設定!$G$29</f>
        <v>0</v>
      </c>
      <c r="E4" s="24"/>
      <c r="F4" s="24"/>
      <c r="G4" s="24"/>
      <c r="H4" s="24"/>
      <c r="I4" s="24"/>
      <c r="J4" s="26"/>
      <c r="K4" s="35"/>
      <c r="L4" s="38"/>
    </row>
    <row r="5" spans="2:26" ht="24" customHeight="1" thickBot="1" x14ac:dyDescent="0.25">
      <c r="C5" s="115" t="str">
        <f>IF(基本設定!G11="","基本設定のシートで学校名を入力してください。","学校名　［　"&amp;基本設定!G11&amp;"　］")</f>
        <v>基本設定のシートで学校名を入力してください。</v>
      </c>
      <c r="D5" s="115"/>
      <c r="E5" s="115"/>
      <c r="F5" s="115"/>
      <c r="G5" s="115"/>
      <c r="H5" s="115"/>
      <c r="I5" s="115"/>
      <c r="J5" s="115"/>
      <c r="K5" s="115"/>
      <c r="L5" s="115"/>
    </row>
    <row r="6" spans="2:26" ht="24" customHeight="1" thickBot="1" x14ac:dyDescent="0.25">
      <c r="C6" s="39" t="s">
        <v>63</v>
      </c>
      <c r="D6" s="132" t="s">
        <v>66</v>
      </c>
      <c r="E6" s="132"/>
      <c r="F6" s="132" t="s">
        <v>67</v>
      </c>
      <c r="G6" s="132"/>
      <c r="H6" s="40" t="s">
        <v>48</v>
      </c>
      <c r="I6" s="40" t="s">
        <v>49</v>
      </c>
      <c r="J6" s="41" t="s">
        <v>50</v>
      </c>
      <c r="K6" s="41" t="s">
        <v>61</v>
      </c>
      <c r="L6" s="42" t="s">
        <v>62</v>
      </c>
      <c r="N6" s="8"/>
    </row>
    <row r="7" spans="2:26" ht="24" customHeight="1" thickTop="1" thickBot="1" x14ac:dyDescent="0.25">
      <c r="B7" s="23"/>
      <c r="C7" s="127" t="s">
        <v>68</v>
      </c>
      <c r="D7" s="43" t="str">
        <f t="shared" ref="D7:D32" si="0">IF(B7="","",VLOOKUP(B7,生徒,3))</f>
        <v/>
      </c>
      <c r="E7" s="44" t="str">
        <f t="shared" ref="E7:E32" si="1">IF(B7="","",VLOOKUP(B7,生徒,4))</f>
        <v/>
      </c>
      <c r="F7" s="45" t="str">
        <f t="shared" ref="F7:F32" si="2">IF($B7="","",VLOOKUP($B7,生徒,5))</f>
        <v/>
      </c>
      <c r="G7" s="46" t="str">
        <f t="shared" ref="G7:G32" si="3">IF($B7="","",VLOOKUP($B7,生徒,6))</f>
        <v/>
      </c>
      <c r="H7" s="47" t="str">
        <f t="shared" ref="H7:H32" si="4">IF(B7="","",VLOOKUP(B7,生徒,9))</f>
        <v/>
      </c>
      <c r="I7" s="48" t="str">
        <f t="shared" ref="I7:I32" si="5">IF(B7="","",VLOOKUP(B7,生徒,8))</f>
        <v/>
      </c>
      <c r="J7" s="47" t="str">
        <f t="shared" ref="J7:J32" si="6">IF(B7="","",VLOOKUP(B7,生徒,2))</f>
        <v/>
      </c>
      <c r="K7" s="49"/>
      <c r="L7" s="128"/>
      <c r="N7" s="10" t="s">
        <v>53</v>
      </c>
    </row>
    <row r="8" spans="2:26" ht="24" customHeight="1" thickTop="1" thickBot="1" x14ac:dyDescent="0.25">
      <c r="B8" s="23"/>
      <c r="C8" s="127"/>
      <c r="D8" s="43" t="str">
        <f t="shared" si="0"/>
        <v/>
      </c>
      <c r="E8" s="44" t="str">
        <f t="shared" si="1"/>
        <v/>
      </c>
      <c r="F8" s="45" t="str">
        <f t="shared" si="2"/>
        <v/>
      </c>
      <c r="G8" s="46" t="str">
        <f t="shared" si="3"/>
        <v/>
      </c>
      <c r="H8" s="47" t="str">
        <f t="shared" si="4"/>
        <v/>
      </c>
      <c r="I8" s="48" t="str">
        <f t="shared" si="5"/>
        <v/>
      </c>
      <c r="J8" s="47" t="str">
        <f t="shared" si="6"/>
        <v/>
      </c>
      <c r="K8" s="49"/>
      <c r="L8" s="129"/>
      <c r="N8" t="s">
        <v>54</v>
      </c>
    </row>
    <row r="9" spans="2:26" ht="24" customHeight="1" thickTop="1" thickBot="1" x14ac:dyDescent="0.25">
      <c r="B9" s="23"/>
      <c r="C9" s="127" t="s">
        <v>55</v>
      </c>
      <c r="D9" s="43" t="str">
        <f t="shared" si="0"/>
        <v/>
      </c>
      <c r="E9" s="44" t="str">
        <f t="shared" si="1"/>
        <v/>
      </c>
      <c r="F9" s="45" t="str">
        <f t="shared" si="2"/>
        <v/>
      </c>
      <c r="G9" s="46" t="str">
        <f t="shared" si="3"/>
        <v/>
      </c>
      <c r="H9" s="47" t="str">
        <f t="shared" si="4"/>
        <v/>
      </c>
      <c r="I9" s="48" t="str">
        <f t="shared" si="5"/>
        <v/>
      </c>
      <c r="J9" s="47" t="str">
        <f t="shared" si="6"/>
        <v/>
      </c>
      <c r="K9" s="49"/>
      <c r="L9" s="128"/>
    </row>
    <row r="10" spans="2:26" ht="24" customHeight="1" thickTop="1" thickBot="1" x14ac:dyDescent="0.25">
      <c r="B10" s="23"/>
      <c r="C10" s="127"/>
      <c r="D10" s="43" t="str">
        <f t="shared" si="0"/>
        <v/>
      </c>
      <c r="E10" s="44" t="str">
        <f t="shared" si="1"/>
        <v/>
      </c>
      <c r="F10" s="45" t="str">
        <f t="shared" si="2"/>
        <v/>
      </c>
      <c r="G10" s="46" t="str">
        <f t="shared" si="3"/>
        <v/>
      </c>
      <c r="H10" s="47" t="str">
        <f t="shared" si="4"/>
        <v/>
      </c>
      <c r="I10" s="48" t="str">
        <f t="shared" si="5"/>
        <v/>
      </c>
      <c r="J10" s="47" t="str">
        <f t="shared" si="6"/>
        <v/>
      </c>
      <c r="K10" s="49"/>
      <c r="L10" s="129"/>
    </row>
    <row r="11" spans="2:26" ht="24" customHeight="1" thickTop="1" thickBot="1" x14ac:dyDescent="0.25">
      <c r="B11" s="23"/>
      <c r="C11" s="127" t="s">
        <v>69</v>
      </c>
      <c r="D11" s="43" t="str">
        <f t="shared" si="0"/>
        <v/>
      </c>
      <c r="E11" s="44" t="str">
        <f t="shared" si="1"/>
        <v/>
      </c>
      <c r="F11" s="45" t="str">
        <f t="shared" si="2"/>
        <v/>
      </c>
      <c r="G11" s="46" t="str">
        <f t="shared" si="3"/>
        <v/>
      </c>
      <c r="H11" s="47" t="str">
        <f t="shared" si="4"/>
        <v/>
      </c>
      <c r="I11" s="48" t="str">
        <f t="shared" si="5"/>
        <v/>
      </c>
      <c r="J11" s="47" t="str">
        <f t="shared" si="6"/>
        <v/>
      </c>
      <c r="K11" s="49"/>
      <c r="L11" s="128"/>
    </row>
    <row r="12" spans="2:26" ht="24" customHeight="1" thickTop="1" thickBot="1" x14ac:dyDescent="0.25">
      <c r="B12" s="23"/>
      <c r="C12" s="127"/>
      <c r="D12" s="43" t="str">
        <f t="shared" si="0"/>
        <v/>
      </c>
      <c r="E12" s="44" t="str">
        <f t="shared" si="1"/>
        <v/>
      </c>
      <c r="F12" s="45" t="str">
        <f t="shared" si="2"/>
        <v/>
      </c>
      <c r="G12" s="46" t="str">
        <f t="shared" si="3"/>
        <v/>
      </c>
      <c r="H12" s="47" t="str">
        <f t="shared" si="4"/>
        <v/>
      </c>
      <c r="I12" s="48" t="str">
        <f t="shared" si="5"/>
        <v/>
      </c>
      <c r="J12" s="47" t="str">
        <f t="shared" si="6"/>
        <v/>
      </c>
      <c r="K12" s="49"/>
      <c r="L12" s="129"/>
    </row>
    <row r="13" spans="2:26" ht="24" customHeight="1" thickTop="1" thickBot="1" x14ac:dyDescent="0.25">
      <c r="B13" s="23"/>
      <c r="C13" s="127" t="s">
        <v>70</v>
      </c>
      <c r="D13" s="43" t="str">
        <f t="shared" si="0"/>
        <v/>
      </c>
      <c r="E13" s="44" t="str">
        <f t="shared" si="1"/>
        <v/>
      </c>
      <c r="F13" s="45" t="str">
        <f t="shared" si="2"/>
        <v/>
      </c>
      <c r="G13" s="46" t="str">
        <f t="shared" si="3"/>
        <v/>
      </c>
      <c r="H13" s="47" t="str">
        <f t="shared" si="4"/>
        <v/>
      </c>
      <c r="I13" s="48" t="str">
        <f t="shared" si="5"/>
        <v/>
      </c>
      <c r="J13" s="47" t="str">
        <f t="shared" si="6"/>
        <v/>
      </c>
      <c r="K13" s="49"/>
      <c r="L13" s="128"/>
    </row>
    <row r="14" spans="2:26" ht="24" customHeight="1" thickTop="1" thickBot="1" x14ac:dyDescent="0.25">
      <c r="B14" s="23"/>
      <c r="C14" s="127"/>
      <c r="D14" s="43" t="str">
        <f t="shared" si="0"/>
        <v/>
      </c>
      <c r="E14" s="44" t="str">
        <f t="shared" si="1"/>
        <v/>
      </c>
      <c r="F14" s="45" t="str">
        <f t="shared" si="2"/>
        <v/>
      </c>
      <c r="G14" s="46" t="str">
        <f t="shared" si="3"/>
        <v/>
      </c>
      <c r="H14" s="47" t="str">
        <f t="shared" si="4"/>
        <v/>
      </c>
      <c r="I14" s="48" t="str">
        <f t="shared" si="5"/>
        <v/>
      </c>
      <c r="J14" s="47" t="str">
        <f t="shared" si="6"/>
        <v/>
      </c>
      <c r="K14" s="49"/>
      <c r="L14" s="129"/>
    </row>
    <row r="15" spans="2:26" ht="24" customHeight="1" thickTop="1" thickBot="1" x14ac:dyDescent="0.25">
      <c r="B15" s="23"/>
      <c r="C15" s="127" t="s">
        <v>71</v>
      </c>
      <c r="D15" s="43" t="str">
        <f t="shared" si="0"/>
        <v/>
      </c>
      <c r="E15" s="44" t="str">
        <f t="shared" si="1"/>
        <v/>
      </c>
      <c r="F15" s="45" t="str">
        <f t="shared" si="2"/>
        <v/>
      </c>
      <c r="G15" s="46" t="str">
        <f t="shared" si="3"/>
        <v/>
      </c>
      <c r="H15" s="47" t="str">
        <f t="shared" si="4"/>
        <v/>
      </c>
      <c r="I15" s="48" t="str">
        <f t="shared" si="5"/>
        <v/>
      </c>
      <c r="J15" s="47" t="str">
        <f t="shared" si="6"/>
        <v/>
      </c>
      <c r="K15" s="49"/>
      <c r="L15" s="128"/>
    </row>
    <row r="16" spans="2:26" ht="24" customHeight="1" thickTop="1" thickBot="1" x14ac:dyDescent="0.25">
      <c r="B16" s="23"/>
      <c r="C16" s="127"/>
      <c r="D16" s="43" t="str">
        <f t="shared" si="0"/>
        <v/>
      </c>
      <c r="E16" s="44" t="str">
        <f t="shared" si="1"/>
        <v/>
      </c>
      <c r="F16" s="45" t="str">
        <f t="shared" si="2"/>
        <v/>
      </c>
      <c r="G16" s="46" t="str">
        <f t="shared" si="3"/>
        <v/>
      </c>
      <c r="H16" s="47" t="str">
        <f t="shared" si="4"/>
        <v/>
      </c>
      <c r="I16" s="48" t="str">
        <f t="shared" si="5"/>
        <v/>
      </c>
      <c r="J16" s="47" t="str">
        <f t="shared" si="6"/>
        <v/>
      </c>
      <c r="K16" s="49"/>
      <c r="L16" s="129"/>
    </row>
    <row r="17" spans="2:12" ht="24" customHeight="1" thickTop="1" thickBot="1" x14ac:dyDescent="0.25">
      <c r="B17" s="23"/>
      <c r="C17" s="127" t="s">
        <v>72</v>
      </c>
      <c r="D17" s="43" t="str">
        <f t="shared" si="0"/>
        <v/>
      </c>
      <c r="E17" s="44" t="str">
        <f t="shared" si="1"/>
        <v/>
      </c>
      <c r="F17" s="45" t="str">
        <f t="shared" si="2"/>
        <v/>
      </c>
      <c r="G17" s="46" t="str">
        <f t="shared" si="3"/>
        <v/>
      </c>
      <c r="H17" s="47" t="str">
        <f t="shared" si="4"/>
        <v/>
      </c>
      <c r="I17" s="48" t="str">
        <f t="shared" si="5"/>
        <v/>
      </c>
      <c r="J17" s="47" t="str">
        <f t="shared" si="6"/>
        <v/>
      </c>
      <c r="K17" s="49"/>
      <c r="L17" s="128"/>
    </row>
    <row r="18" spans="2:12" ht="24" customHeight="1" thickTop="1" thickBot="1" x14ac:dyDescent="0.25">
      <c r="B18" s="23"/>
      <c r="C18" s="127"/>
      <c r="D18" s="43" t="str">
        <f t="shared" si="0"/>
        <v/>
      </c>
      <c r="E18" s="44" t="str">
        <f t="shared" si="1"/>
        <v/>
      </c>
      <c r="F18" s="45" t="str">
        <f t="shared" si="2"/>
        <v/>
      </c>
      <c r="G18" s="46" t="str">
        <f t="shared" si="3"/>
        <v/>
      </c>
      <c r="H18" s="47" t="str">
        <f t="shared" si="4"/>
        <v/>
      </c>
      <c r="I18" s="48" t="str">
        <f t="shared" si="5"/>
        <v/>
      </c>
      <c r="J18" s="47" t="str">
        <f t="shared" si="6"/>
        <v/>
      </c>
      <c r="K18" s="49"/>
      <c r="L18" s="129"/>
    </row>
    <row r="19" spans="2:12" ht="24" customHeight="1" thickTop="1" thickBot="1" x14ac:dyDescent="0.25">
      <c r="B19" s="23"/>
      <c r="C19" s="127" t="s">
        <v>73</v>
      </c>
      <c r="D19" s="43" t="str">
        <f t="shared" si="0"/>
        <v/>
      </c>
      <c r="E19" s="44" t="str">
        <f t="shared" si="1"/>
        <v/>
      </c>
      <c r="F19" s="45" t="str">
        <f t="shared" si="2"/>
        <v/>
      </c>
      <c r="G19" s="46" t="str">
        <f t="shared" si="3"/>
        <v/>
      </c>
      <c r="H19" s="47" t="str">
        <f t="shared" si="4"/>
        <v/>
      </c>
      <c r="I19" s="48" t="str">
        <f t="shared" si="5"/>
        <v/>
      </c>
      <c r="J19" s="47" t="str">
        <f t="shared" si="6"/>
        <v/>
      </c>
      <c r="K19" s="49"/>
      <c r="L19" s="128"/>
    </row>
    <row r="20" spans="2:12" ht="24" customHeight="1" thickTop="1" thickBot="1" x14ac:dyDescent="0.25">
      <c r="B20" s="23"/>
      <c r="C20" s="127"/>
      <c r="D20" s="43" t="str">
        <f t="shared" si="0"/>
        <v/>
      </c>
      <c r="E20" s="44" t="str">
        <f t="shared" si="1"/>
        <v/>
      </c>
      <c r="F20" s="45" t="str">
        <f t="shared" si="2"/>
        <v/>
      </c>
      <c r="G20" s="46" t="str">
        <f t="shared" si="3"/>
        <v/>
      </c>
      <c r="H20" s="47" t="str">
        <f t="shared" si="4"/>
        <v/>
      </c>
      <c r="I20" s="48" t="str">
        <f t="shared" si="5"/>
        <v/>
      </c>
      <c r="J20" s="47" t="str">
        <f t="shared" si="6"/>
        <v/>
      </c>
      <c r="K20" s="49"/>
      <c r="L20" s="129"/>
    </row>
    <row r="21" spans="2:12" ht="24" customHeight="1" thickTop="1" thickBot="1" x14ac:dyDescent="0.25">
      <c r="B21" s="23"/>
      <c r="C21" s="127" t="s">
        <v>74</v>
      </c>
      <c r="D21" s="43" t="str">
        <f t="shared" si="0"/>
        <v/>
      </c>
      <c r="E21" s="44" t="str">
        <f t="shared" si="1"/>
        <v/>
      </c>
      <c r="F21" s="45" t="str">
        <f t="shared" si="2"/>
        <v/>
      </c>
      <c r="G21" s="46" t="str">
        <f t="shared" si="3"/>
        <v/>
      </c>
      <c r="H21" s="47" t="str">
        <f t="shared" si="4"/>
        <v/>
      </c>
      <c r="I21" s="48" t="str">
        <f t="shared" si="5"/>
        <v/>
      </c>
      <c r="J21" s="47" t="str">
        <f t="shared" si="6"/>
        <v/>
      </c>
      <c r="K21" s="49"/>
      <c r="L21" s="128"/>
    </row>
    <row r="22" spans="2:12" ht="24" customHeight="1" thickTop="1" thickBot="1" x14ac:dyDescent="0.25">
      <c r="B22" s="23"/>
      <c r="C22" s="127"/>
      <c r="D22" s="43" t="str">
        <f t="shared" si="0"/>
        <v/>
      </c>
      <c r="E22" s="44" t="str">
        <f t="shared" si="1"/>
        <v/>
      </c>
      <c r="F22" s="45" t="str">
        <f t="shared" si="2"/>
        <v/>
      </c>
      <c r="G22" s="46" t="str">
        <f t="shared" si="3"/>
        <v/>
      </c>
      <c r="H22" s="47" t="str">
        <f t="shared" si="4"/>
        <v/>
      </c>
      <c r="I22" s="48" t="str">
        <f t="shared" si="5"/>
        <v/>
      </c>
      <c r="J22" s="47" t="str">
        <f t="shared" si="6"/>
        <v/>
      </c>
      <c r="K22" s="49"/>
      <c r="L22" s="129"/>
    </row>
    <row r="23" spans="2:12" ht="24" customHeight="1" thickTop="1" thickBot="1" x14ac:dyDescent="0.25">
      <c r="B23" s="23"/>
      <c r="C23" s="127" t="s">
        <v>75</v>
      </c>
      <c r="D23" s="43" t="str">
        <f t="shared" si="0"/>
        <v/>
      </c>
      <c r="E23" s="44" t="str">
        <f t="shared" si="1"/>
        <v/>
      </c>
      <c r="F23" s="45" t="str">
        <f t="shared" si="2"/>
        <v/>
      </c>
      <c r="G23" s="46" t="str">
        <f t="shared" si="3"/>
        <v/>
      </c>
      <c r="H23" s="47" t="str">
        <f t="shared" si="4"/>
        <v/>
      </c>
      <c r="I23" s="48" t="str">
        <f t="shared" si="5"/>
        <v/>
      </c>
      <c r="J23" s="47" t="str">
        <f t="shared" si="6"/>
        <v/>
      </c>
      <c r="K23" s="49"/>
      <c r="L23" s="128"/>
    </row>
    <row r="24" spans="2:12" ht="24" customHeight="1" thickTop="1" thickBot="1" x14ac:dyDescent="0.25">
      <c r="B24" s="23"/>
      <c r="C24" s="127"/>
      <c r="D24" s="43" t="str">
        <f t="shared" si="0"/>
        <v/>
      </c>
      <c r="E24" s="44" t="str">
        <f t="shared" si="1"/>
        <v/>
      </c>
      <c r="F24" s="45" t="str">
        <f t="shared" si="2"/>
        <v/>
      </c>
      <c r="G24" s="46" t="str">
        <f t="shared" si="3"/>
        <v/>
      </c>
      <c r="H24" s="47" t="str">
        <f t="shared" si="4"/>
        <v/>
      </c>
      <c r="I24" s="48" t="str">
        <f t="shared" si="5"/>
        <v/>
      </c>
      <c r="J24" s="47" t="str">
        <f t="shared" si="6"/>
        <v/>
      </c>
      <c r="K24" s="49"/>
      <c r="L24" s="129"/>
    </row>
    <row r="25" spans="2:12" ht="24" customHeight="1" thickTop="1" thickBot="1" x14ac:dyDescent="0.25">
      <c r="B25" s="23"/>
      <c r="C25" s="127" t="s">
        <v>76</v>
      </c>
      <c r="D25" s="43" t="str">
        <f t="shared" si="0"/>
        <v/>
      </c>
      <c r="E25" s="44" t="str">
        <f t="shared" si="1"/>
        <v/>
      </c>
      <c r="F25" s="45" t="str">
        <f t="shared" si="2"/>
        <v/>
      </c>
      <c r="G25" s="46" t="str">
        <f t="shared" si="3"/>
        <v/>
      </c>
      <c r="H25" s="47" t="str">
        <f t="shared" si="4"/>
        <v/>
      </c>
      <c r="I25" s="48" t="str">
        <f t="shared" si="5"/>
        <v/>
      </c>
      <c r="J25" s="47" t="str">
        <f t="shared" si="6"/>
        <v/>
      </c>
      <c r="K25" s="49"/>
      <c r="L25" s="128"/>
    </row>
    <row r="26" spans="2:12" ht="24" customHeight="1" thickTop="1" thickBot="1" x14ac:dyDescent="0.25">
      <c r="B26" s="23"/>
      <c r="C26" s="127"/>
      <c r="D26" s="43" t="str">
        <f t="shared" si="0"/>
        <v/>
      </c>
      <c r="E26" s="44" t="str">
        <f t="shared" si="1"/>
        <v/>
      </c>
      <c r="F26" s="45" t="str">
        <f t="shared" si="2"/>
        <v/>
      </c>
      <c r="G26" s="46" t="str">
        <f t="shared" si="3"/>
        <v/>
      </c>
      <c r="H26" s="47" t="str">
        <f t="shared" si="4"/>
        <v/>
      </c>
      <c r="I26" s="48" t="str">
        <f t="shared" si="5"/>
        <v/>
      </c>
      <c r="J26" s="47" t="str">
        <f t="shared" si="6"/>
        <v/>
      </c>
      <c r="K26" s="49"/>
      <c r="L26" s="129"/>
    </row>
    <row r="27" spans="2:12" ht="24" customHeight="1" thickTop="1" thickBot="1" x14ac:dyDescent="0.25">
      <c r="B27" s="23"/>
      <c r="C27" s="133" t="s">
        <v>64</v>
      </c>
      <c r="D27" s="43" t="str">
        <f t="shared" si="0"/>
        <v/>
      </c>
      <c r="E27" s="44" t="str">
        <f t="shared" si="1"/>
        <v/>
      </c>
      <c r="F27" s="45" t="str">
        <f t="shared" si="2"/>
        <v/>
      </c>
      <c r="G27" s="46" t="str">
        <f t="shared" si="3"/>
        <v/>
      </c>
      <c r="H27" s="47" t="str">
        <f t="shared" si="4"/>
        <v/>
      </c>
      <c r="I27" s="48" t="str">
        <f t="shared" si="5"/>
        <v/>
      </c>
      <c r="J27" s="47" t="str">
        <f t="shared" si="6"/>
        <v/>
      </c>
      <c r="K27" s="49"/>
      <c r="L27" s="128"/>
    </row>
    <row r="28" spans="2:12" ht="24" customHeight="1" thickTop="1" thickBot="1" x14ac:dyDescent="0.25">
      <c r="B28" s="23"/>
      <c r="C28" s="133"/>
      <c r="D28" s="43" t="str">
        <f t="shared" si="0"/>
        <v/>
      </c>
      <c r="E28" s="44" t="str">
        <f t="shared" si="1"/>
        <v/>
      </c>
      <c r="F28" s="45" t="str">
        <f t="shared" si="2"/>
        <v/>
      </c>
      <c r="G28" s="46" t="str">
        <f t="shared" si="3"/>
        <v/>
      </c>
      <c r="H28" s="47" t="str">
        <f t="shared" si="4"/>
        <v/>
      </c>
      <c r="I28" s="48" t="str">
        <f t="shared" si="5"/>
        <v/>
      </c>
      <c r="J28" s="47" t="str">
        <f t="shared" si="6"/>
        <v/>
      </c>
      <c r="K28" s="49"/>
      <c r="L28" s="129"/>
    </row>
    <row r="29" spans="2:12" ht="24" customHeight="1" thickTop="1" thickBot="1" x14ac:dyDescent="0.25">
      <c r="B29" s="23"/>
      <c r="C29" s="133" t="s">
        <v>64</v>
      </c>
      <c r="D29" s="43" t="str">
        <f t="shared" si="0"/>
        <v/>
      </c>
      <c r="E29" s="44" t="str">
        <f t="shared" si="1"/>
        <v/>
      </c>
      <c r="F29" s="45" t="str">
        <f t="shared" si="2"/>
        <v/>
      </c>
      <c r="G29" s="46" t="str">
        <f t="shared" si="3"/>
        <v/>
      </c>
      <c r="H29" s="47" t="str">
        <f t="shared" si="4"/>
        <v/>
      </c>
      <c r="I29" s="48" t="str">
        <f t="shared" si="5"/>
        <v/>
      </c>
      <c r="J29" s="47" t="str">
        <f t="shared" si="6"/>
        <v/>
      </c>
      <c r="K29" s="49"/>
      <c r="L29" s="128"/>
    </row>
    <row r="30" spans="2:12" ht="24" customHeight="1" thickTop="1" thickBot="1" x14ac:dyDescent="0.25">
      <c r="B30" s="23"/>
      <c r="C30" s="133"/>
      <c r="D30" s="43" t="str">
        <f t="shared" si="0"/>
        <v/>
      </c>
      <c r="E30" s="44" t="str">
        <f t="shared" si="1"/>
        <v/>
      </c>
      <c r="F30" s="45" t="str">
        <f t="shared" si="2"/>
        <v/>
      </c>
      <c r="G30" s="46" t="str">
        <f t="shared" si="3"/>
        <v/>
      </c>
      <c r="H30" s="47" t="str">
        <f t="shared" si="4"/>
        <v/>
      </c>
      <c r="I30" s="48" t="str">
        <f t="shared" si="5"/>
        <v/>
      </c>
      <c r="J30" s="47" t="str">
        <f t="shared" si="6"/>
        <v/>
      </c>
      <c r="K30" s="49"/>
      <c r="L30" s="129"/>
    </row>
    <row r="31" spans="2:12" ht="24" customHeight="1" thickTop="1" thickBot="1" x14ac:dyDescent="0.25">
      <c r="B31" s="23"/>
      <c r="C31" s="133" t="s">
        <v>64</v>
      </c>
      <c r="D31" s="43" t="str">
        <f t="shared" si="0"/>
        <v/>
      </c>
      <c r="E31" s="44" t="str">
        <f t="shared" si="1"/>
        <v/>
      </c>
      <c r="F31" s="45" t="str">
        <f t="shared" si="2"/>
        <v/>
      </c>
      <c r="G31" s="46" t="str">
        <f t="shared" si="3"/>
        <v/>
      </c>
      <c r="H31" s="47" t="str">
        <f t="shared" si="4"/>
        <v/>
      </c>
      <c r="I31" s="48" t="str">
        <f t="shared" si="5"/>
        <v/>
      </c>
      <c r="J31" s="47" t="str">
        <f t="shared" si="6"/>
        <v/>
      </c>
      <c r="K31" s="49"/>
      <c r="L31" s="128"/>
    </row>
    <row r="32" spans="2:12" ht="24" customHeight="1" thickTop="1" thickBot="1" x14ac:dyDescent="0.25">
      <c r="B32" s="23"/>
      <c r="C32" s="134"/>
      <c r="D32" s="50" t="str">
        <f t="shared" si="0"/>
        <v/>
      </c>
      <c r="E32" s="51" t="str">
        <f t="shared" si="1"/>
        <v/>
      </c>
      <c r="F32" s="52" t="str">
        <f t="shared" si="2"/>
        <v/>
      </c>
      <c r="G32" s="53" t="str">
        <f t="shared" si="3"/>
        <v/>
      </c>
      <c r="H32" s="54" t="str">
        <f t="shared" si="4"/>
        <v/>
      </c>
      <c r="I32" s="55" t="str">
        <f t="shared" si="5"/>
        <v/>
      </c>
      <c r="J32" s="54" t="str">
        <f t="shared" si="6"/>
        <v/>
      </c>
      <c r="K32" s="56"/>
      <c r="L32" s="138"/>
    </row>
    <row r="33" spans="2:12" ht="13.8" thickTop="1" x14ac:dyDescent="0.15">
      <c r="C33" s="57"/>
      <c r="D33" s="130" t="s">
        <v>95</v>
      </c>
      <c r="E33" s="130"/>
      <c r="F33" s="130"/>
      <c r="G33" s="130"/>
      <c r="H33" s="58"/>
      <c r="I33" s="59"/>
      <c r="J33" s="58"/>
      <c r="K33" s="58"/>
      <c r="L33" s="58"/>
    </row>
    <row r="34" spans="2:12" ht="18" customHeight="1" x14ac:dyDescent="0.2">
      <c r="C34" s="26"/>
      <c r="D34" s="122" t="s">
        <v>53</v>
      </c>
      <c r="E34" s="122"/>
      <c r="F34" s="122"/>
      <c r="G34" s="60"/>
      <c r="H34" s="26"/>
      <c r="I34" s="121">
        <f ca="1">TODAY()</f>
        <v>45729</v>
      </c>
      <c r="J34" s="121"/>
      <c r="K34" s="35"/>
      <c r="L34" s="35"/>
    </row>
    <row r="35" spans="2:12" ht="18" customHeight="1" x14ac:dyDescent="0.2">
      <c r="C35" s="101" t="str">
        <f>IF(基本設定!G11="","基本設定のシートで学校名・学校長名を入力してください。","学校名・学校長名　［　"&amp;基本設定!G11&amp;"　校長　"&amp;基本設定!G14&amp;"　］　印　")</f>
        <v>基本設定のシートで学校名・学校長名を入力してください。</v>
      </c>
      <c r="D35" s="101"/>
      <c r="E35" s="101"/>
      <c r="F35" s="101"/>
      <c r="G35" s="101"/>
      <c r="H35" s="101"/>
      <c r="I35" s="101"/>
      <c r="J35" s="101"/>
      <c r="K35" s="101"/>
      <c r="L35" s="101"/>
    </row>
    <row r="36" spans="2:12" ht="18" customHeight="1" x14ac:dyDescent="0.2">
      <c r="C36" s="101" t="str">
        <f>IF(基本設定!G20="","基本設定のシートで引率責任者氏名を入力してください。　　","引率責任者氏名　［　"&amp;基本設定!G20&amp;"　］　　　")</f>
        <v>基本設定のシートで引率責任者氏名を入力してください。　　</v>
      </c>
      <c r="D36" s="101"/>
      <c r="E36" s="101"/>
      <c r="F36" s="101"/>
      <c r="G36" s="101"/>
      <c r="H36" s="101"/>
      <c r="I36" s="101"/>
      <c r="J36" s="101"/>
      <c r="K36" s="101"/>
      <c r="L36" s="101"/>
    </row>
    <row r="37" spans="2:12" ht="18" customHeight="1" x14ac:dyDescent="0.2">
      <c r="C37" s="101" t="str">
        <f>IF(基本設定!G23="","基本設定のシートで申込み責任者氏名を入力してください。　　","申込み責任者氏名　［　"&amp;基本設定!G23&amp;"　］　印　")</f>
        <v>基本設定のシートで申込み責任者氏名を入力してください。　　</v>
      </c>
      <c r="D37" s="101"/>
      <c r="E37" s="101"/>
      <c r="F37" s="101"/>
      <c r="G37" s="101"/>
      <c r="H37" s="101"/>
      <c r="I37" s="101"/>
      <c r="J37" s="101"/>
      <c r="K37" s="101"/>
      <c r="L37" s="101"/>
    </row>
    <row r="38" spans="2:12" s="22" customFormat="1" ht="18" customHeight="1" x14ac:dyDescent="0.2">
      <c r="B38" s="19"/>
      <c r="C38" s="20"/>
      <c r="D38" s="21"/>
      <c r="E38" s="21"/>
      <c r="F38" s="21"/>
      <c r="G38" s="21"/>
      <c r="H38" s="21"/>
      <c r="I38" s="21"/>
      <c r="J38" s="21"/>
      <c r="K38" s="19"/>
      <c r="L38" s="19"/>
    </row>
    <row r="39" spans="2:12" x14ac:dyDescent="0.2">
      <c r="B39"/>
      <c r="C39" s="11"/>
      <c r="D39" s="9"/>
      <c r="E39" s="9"/>
      <c r="F39" s="9"/>
      <c r="G39" s="9"/>
      <c r="H39" s="9"/>
      <c r="I39" s="9"/>
      <c r="K39"/>
      <c r="L39"/>
    </row>
    <row r="40" spans="2:12" x14ac:dyDescent="0.2">
      <c r="B40"/>
      <c r="C40" s="11"/>
      <c r="D40" s="9"/>
      <c r="E40" s="9"/>
      <c r="F40" s="9"/>
      <c r="G40" s="9"/>
      <c r="H40" s="9"/>
      <c r="I40" s="9"/>
      <c r="K40"/>
      <c r="L40"/>
    </row>
    <row r="41" spans="2:12" x14ac:dyDescent="0.2">
      <c r="C41" s="12"/>
      <c r="D41" s="18"/>
      <c r="E41" s="18"/>
      <c r="F41" s="18"/>
      <c r="G41" s="18"/>
      <c r="H41" s="18"/>
      <c r="I41" s="18"/>
      <c r="J41" s="18"/>
      <c r="K41" s="18"/>
      <c r="L41" s="18"/>
    </row>
    <row r="42" spans="2:12" x14ac:dyDescent="0.2">
      <c r="C42" s="12"/>
      <c r="D42" s="18"/>
      <c r="E42" s="18"/>
      <c r="F42" s="18"/>
      <c r="G42" s="18"/>
      <c r="H42" s="18"/>
      <c r="I42" s="18"/>
      <c r="J42" s="18"/>
      <c r="K42" s="18"/>
      <c r="L42" s="18"/>
    </row>
    <row r="43" spans="2:12" ht="24" customHeight="1" x14ac:dyDescent="0.2">
      <c r="C43" s="102" t="str">
        <f>C2</f>
        <v>令和7年度  宮城県高等学校ソフトテニス総合体育大会　地区予選会　兼　地区総合体育大会ソフトテニス競技</v>
      </c>
      <c r="D43" s="102"/>
      <c r="E43" s="102"/>
      <c r="F43" s="102"/>
      <c r="G43" s="102"/>
      <c r="H43" s="102"/>
      <c r="I43" s="102"/>
      <c r="J43" s="102"/>
      <c r="K43" s="102"/>
      <c r="L43" s="102"/>
    </row>
    <row r="44" spans="2:12" ht="24" customHeight="1" thickBot="1" x14ac:dyDescent="0.25">
      <c r="C44" s="125" t="s">
        <v>60</v>
      </c>
      <c r="D44" s="125"/>
      <c r="E44" s="125"/>
      <c r="F44" s="125"/>
      <c r="G44" s="125"/>
      <c r="H44" s="125"/>
      <c r="I44" s="125"/>
      <c r="J44" s="125"/>
      <c r="K44" s="125"/>
      <c r="L44" s="125"/>
    </row>
    <row r="45" spans="2:12" ht="24" customHeight="1" thickBot="1" x14ac:dyDescent="0.25">
      <c r="C45" s="24"/>
      <c r="D45" s="25">
        <f>基本設定!$G$29</f>
        <v>0</v>
      </c>
      <c r="E45" s="24"/>
      <c r="F45" s="24"/>
      <c r="G45" s="24"/>
      <c r="H45" s="24"/>
      <c r="I45" s="24"/>
      <c r="J45" s="26"/>
      <c r="K45" s="35"/>
      <c r="L45" s="38"/>
    </row>
    <row r="46" spans="2:12" ht="24" customHeight="1" thickBot="1" x14ac:dyDescent="0.25">
      <c r="C46" s="115" t="str">
        <f>IF(基本設定!G11="","基本設定のシートで学校名を入力してください。","学校名　［　"&amp;基本設定!G11&amp;"　］")</f>
        <v>基本設定のシートで学校名を入力してください。</v>
      </c>
      <c r="D46" s="115"/>
      <c r="E46" s="115"/>
      <c r="F46" s="115"/>
      <c r="G46" s="115"/>
      <c r="H46" s="115"/>
      <c r="I46" s="115"/>
      <c r="J46" s="115"/>
      <c r="K46" s="115"/>
      <c r="L46" s="115"/>
    </row>
    <row r="47" spans="2:12" ht="24" customHeight="1" thickBot="1" x14ac:dyDescent="0.25">
      <c r="C47" s="39" t="s">
        <v>63</v>
      </c>
      <c r="D47" s="132" t="s">
        <v>66</v>
      </c>
      <c r="E47" s="132"/>
      <c r="F47" s="132" t="s">
        <v>67</v>
      </c>
      <c r="G47" s="132"/>
      <c r="H47" s="40" t="s">
        <v>48</v>
      </c>
      <c r="I47" s="40" t="s">
        <v>49</v>
      </c>
      <c r="J47" s="41" t="s">
        <v>50</v>
      </c>
      <c r="K47" s="41" t="s">
        <v>61</v>
      </c>
      <c r="L47" s="61" t="s">
        <v>62</v>
      </c>
    </row>
    <row r="48" spans="2:12" ht="24" customHeight="1" thickTop="1" thickBot="1" x14ac:dyDescent="0.25">
      <c r="B48" s="23"/>
      <c r="C48" s="135"/>
      <c r="D48" s="43" t="str">
        <f t="shared" ref="D48:D73" si="7">IF(B48="","",VLOOKUP(B48,生徒,3))</f>
        <v/>
      </c>
      <c r="E48" s="44" t="str">
        <f t="shared" ref="E48:E73" si="8">IF(B48="","",VLOOKUP(B48,生徒,4))</f>
        <v/>
      </c>
      <c r="F48" s="45" t="str">
        <f t="shared" ref="F48:F73" si="9">IF($B48="","",VLOOKUP($B48,生徒,5))</f>
        <v/>
      </c>
      <c r="G48" s="46" t="str">
        <f t="shared" ref="G48:G73" si="10">IF($B48="","",VLOOKUP($B48,生徒,6))</f>
        <v/>
      </c>
      <c r="H48" s="47" t="str">
        <f t="shared" ref="H48:H73" si="11">IF(B48="","",VLOOKUP(B48,生徒,9))</f>
        <v/>
      </c>
      <c r="I48" s="48" t="str">
        <f t="shared" ref="I48:I73" si="12">IF(B48="","",VLOOKUP(B48,生徒,8))</f>
        <v/>
      </c>
      <c r="J48" s="47" t="str">
        <f t="shared" ref="J48:J73" si="13">IF(B48="","",VLOOKUP(B48,生徒,2))</f>
        <v/>
      </c>
      <c r="K48" s="49"/>
      <c r="L48" s="128"/>
    </row>
    <row r="49" spans="2:12" ht="24" customHeight="1" thickTop="1" thickBot="1" x14ac:dyDescent="0.25">
      <c r="B49" s="23"/>
      <c r="C49" s="135"/>
      <c r="D49" s="43" t="str">
        <f t="shared" si="7"/>
        <v/>
      </c>
      <c r="E49" s="44" t="str">
        <f t="shared" si="8"/>
        <v/>
      </c>
      <c r="F49" s="45" t="str">
        <f t="shared" si="9"/>
        <v/>
      </c>
      <c r="G49" s="46" t="str">
        <f t="shared" si="10"/>
        <v/>
      </c>
      <c r="H49" s="47" t="str">
        <f t="shared" si="11"/>
        <v/>
      </c>
      <c r="I49" s="48" t="str">
        <f t="shared" si="12"/>
        <v/>
      </c>
      <c r="J49" s="47" t="str">
        <f t="shared" si="13"/>
        <v/>
      </c>
      <c r="K49" s="49"/>
      <c r="L49" s="129"/>
    </row>
    <row r="50" spans="2:12" ht="24" customHeight="1" thickTop="1" thickBot="1" x14ac:dyDescent="0.25">
      <c r="B50" s="23"/>
      <c r="C50" s="135"/>
      <c r="D50" s="43" t="str">
        <f t="shared" si="7"/>
        <v/>
      </c>
      <c r="E50" s="44" t="str">
        <f t="shared" si="8"/>
        <v/>
      </c>
      <c r="F50" s="45" t="str">
        <f t="shared" si="9"/>
        <v/>
      </c>
      <c r="G50" s="46" t="str">
        <f t="shared" si="10"/>
        <v/>
      </c>
      <c r="H50" s="47" t="str">
        <f t="shared" si="11"/>
        <v/>
      </c>
      <c r="I50" s="48" t="str">
        <f t="shared" si="12"/>
        <v/>
      </c>
      <c r="J50" s="47" t="str">
        <f t="shared" si="13"/>
        <v/>
      </c>
      <c r="K50" s="49"/>
      <c r="L50" s="128"/>
    </row>
    <row r="51" spans="2:12" ht="24" customHeight="1" thickTop="1" thickBot="1" x14ac:dyDescent="0.25">
      <c r="B51" s="23"/>
      <c r="C51" s="135"/>
      <c r="D51" s="43" t="str">
        <f t="shared" si="7"/>
        <v/>
      </c>
      <c r="E51" s="44" t="str">
        <f t="shared" si="8"/>
        <v/>
      </c>
      <c r="F51" s="45" t="str">
        <f t="shared" si="9"/>
        <v/>
      </c>
      <c r="G51" s="46" t="str">
        <f t="shared" si="10"/>
        <v/>
      </c>
      <c r="H51" s="47" t="str">
        <f t="shared" si="11"/>
        <v/>
      </c>
      <c r="I51" s="48" t="str">
        <f t="shared" si="12"/>
        <v/>
      </c>
      <c r="J51" s="47" t="str">
        <f t="shared" si="13"/>
        <v/>
      </c>
      <c r="K51" s="49"/>
      <c r="L51" s="129"/>
    </row>
    <row r="52" spans="2:12" ht="24" customHeight="1" thickTop="1" thickBot="1" x14ac:dyDescent="0.25">
      <c r="B52" s="23"/>
      <c r="C52" s="135"/>
      <c r="D52" s="43" t="str">
        <f t="shared" si="7"/>
        <v/>
      </c>
      <c r="E52" s="44" t="str">
        <f t="shared" si="8"/>
        <v/>
      </c>
      <c r="F52" s="45" t="str">
        <f t="shared" si="9"/>
        <v/>
      </c>
      <c r="G52" s="46" t="str">
        <f t="shared" si="10"/>
        <v/>
      </c>
      <c r="H52" s="47" t="str">
        <f t="shared" si="11"/>
        <v/>
      </c>
      <c r="I52" s="48" t="str">
        <f t="shared" si="12"/>
        <v/>
      </c>
      <c r="J52" s="47" t="str">
        <f t="shared" si="13"/>
        <v/>
      </c>
      <c r="K52" s="49"/>
      <c r="L52" s="128"/>
    </row>
    <row r="53" spans="2:12" ht="24" customHeight="1" thickTop="1" thickBot="1" x14ac:dyDescent="0.25">
      <c r="B53" s="23"/>
      <c r="C53" s="135"/>
      <c r="D53" s="43" t="str">
        <f t="shared" si="7"/>
        <v/>
      </c>
      <c r="E53" s="44" t="str">
        <f t="shared" si="8"/>
        <v/>
      </c>
      <c r="F53" s="45" t="str">
        <f t="shared" si="9"/>
        <v/>
      </c>
      <c r="G53" s="46" t="str">
        <f t="shared" si="10"/>
        <v/>
      </c>
      <c r="H53" s="47" t="str">
        <f t="shared" si="11"/>
        <v/>
      </c>
      <c r="I53" s="48" t="str">
        <f t="shared" si="12"/>
        <v/>
      </c>
      <c r="J53" s="47" t="str">
        <f t="shared" si="13"/>
        <v/>
      </c>
      <c r="K53" s="49"/>
      <c r="L53" s="129"/>
    </row>
    <row r="54" spans="2:12" ht="24" customHeight="1" thickTop="1" thickBot="1" x14ac:dyDescent="0.25">
      <c r="B54" s="23"/>
      <c r="C54" s="135"/>
      <c r="D54" s="43" t="str">
        <f t="shared" si="7"/>
        <v/>
      </c>
      <c r="E54" s="44" t="str">
        <f t="shared" si="8"/>
        <v/>
      </c>
      <c r="F54" s="45" t="str">
        <f t="shared" si="9"/>
        <v/>
      </c>
      <c r="G54" s="46" t="str">
        <f t="shared" si="10"/>
        <v/>
      </c>
      <c r="H54" s="47" t="str">
        <f t="shared" si="11"/>
        <v/>
      </c>
      <c r="I54" s="48" t="str">
        <f t="shared" si="12"/>
        <v/>
      </c>
      <c r="J54" s="47" t="str">
        <f t="shared" si="13"/>
        <v/>
      </c>
      <c r="K54" s="49"/>
      <c r="L54" s="128"/>
    </row>
    <row r="55" spans="2:12" ht="24" customHeight="1" thickTop="1" thickBot="1" x14ac:dyDescent="0.25">
      <c r="B55" s="23"/>
      <c r="C55" s="135"/>
      <c r="D55" s="43" t="str">
        <f t="shared" si="7"/>
        <v/>
      </c>
      <c r="E55" s="44" t="str">
        <f t="shared" si="8"/>
        <v/>
      </c>
      <c r="F55" s="45" t="str">
        <f t="shared" si="9"/>
        <v/>
      </c>
      <c r="G55" s="46" t="str">
        <f t="shared" si="10"/>
        <v/>
      </c>
      <c r="H55" s="47" t="str">
        <f t="shared" si="11"/>
        <v/>
      </c>
      <c r="I55" s="48" t="str">
        <f t="shared" si="12"/>
        <v/>
      </c>
      <c r="J55" s="47" t="str">
        <f t="shared" si="13"/>
        <v/>
      </c>
      <c r="K55" s="49"/>
      <c r="L55" s="129"/>
    </row>
    <row r="56" spans="2:12" ht="24" customHeight="1" thickTop="1" thickBot="1" x14ac:dyDescent="0.25">
      <c r="B56" s="23"/>
      <c r="C56" s="135"/>
      <c r="D56" s="43" t="str">
        <f t="shared" si="7"/>
        <v/>
      </c>
      <c r="E56" s="44" t="str">
        <f t="shared" si="8"/>
        <v/>
      </c>
      <c r="F56" s="45" t="str">
        <f t="shared" si="9"/>
        <v/>
      </c>
      <c r="G56" s="46" t="str">
        <f t="shared" si="10"/>
        <v/>
      </c>
      <c r="H56" s="47" t="str">
        <f t="shared" si="11"/>
        <v/>
      </c>
      <c r="I56" s="48" t="str">
        <f t="shared" si="12"/>
        <v/>
      </c>
      <c r="J56" s="47" t="str">
        <f t="shared" si="13"/>
        <v/>
      </c>
      <c r="K56" s="49"/>
      <c r="L56" s="128"/>
    </row>
    <row r="57" spans="2:12" ht="24" customHeight="1" thickTop="1" thickBot="1" x14ac:dyDescent="0.25">
      <c r="B57" s="23"/>
      <c r="C57" s="135"/>
      <c r="D57" s="43" t="str">
        <f t="shared" si="7"/>
        <v/>
      </c>
      <c r="E57" s="44" t="str">
        <f t="shared" si="8"/>
        <v/>
      </c>
      <c r="F57" s="45" t="str">
        <f t="shared" si="9"/>
        <v/>
      </c>
      <c r="G57" s="46" t="str">
        <f t="shared" si="10"/>
        <v/>
      </c>
      <c r="H57" s="47" t="str">
        <f t="shared" si="11"/>
        <v/>
      </c>
      <c r="I57" s="48" t="str">
        <f t="shared" si="12"/>
        <v/>
      </c>
      <c r="J57" s="47" t="str">
        <f t="shared" si="13"/>
        <v/>
      </c>
      <c r="K57" s="49"/>
      <c r="L57" s="129"/>
    </row>
    <row r="58" spans="2:12" ht="24" customHeight="1" thickTop="1" thickBot="1" x14ac:dyDescent="0.25">
      <c r="B58" s="23"/>
      <c r="C58" s="135"/>
      <c r="D58" s="43" t="str">
        <f t="shared" si="7"/>
        <v/>
      </c>
      <c r="E58" s="44" t="str">
        <f t="shared" si="8"/>
        <v/>
      </c>
      <c r="F58" s="45" t="str">
        <f t="shared" si="9"/>
        <v/>
      </c>
      <c r="G58" s="46" t="str">
        <f t="shared" si="10"/>
        <v/>
      </c>
      <c r="H58" s="47" t="str">
        <f t="shared" si="11"/>
        <v/>
      </c>
      <c r="I58" s="48" t="str">
        <f t="shared" si="12"/>
        <v/>
      </c>
      <c r="J58" s="47" t="str">
        <f t="shared" si="13"/>
        <v/>
      </c>
      <c r="K58" s="49"/>
      <c r="L58" s="128"/>
    </row>
    <row r="59" spans="2:12" ht="24" customHeight="1" thickTop="1" thickBot="1" x14ac:dyDescent="0.25">
      <c r="B59" s="23"/>
      <c r="C59" s="135"/>
      <c r="D59" s="43" t="str">
        <f t="shared" si="7"/>
        <v/>
      </c>
      <c r="E59" s="44" t="str">
        <f t="shared" si="8"/>
        <v/>
      </c>
      <c r="F59" s="45" t="str">
        <f t="shared" si="9"/>
        <v/>
      </c>
      <c r="G59" s="46" t="str">
        <f t="shared" si="10"/>
        <v/>
      </c>
      <c r="H59" s="47" t="str">
        <f t="shared" si="11"/>
        <v/>
      </c>
      <c r="I59" s="48" t="str">
        <f t="shared" si="12"/>
        <v/>
      </c>
      <c r="J59" s="47" t="str">
        <f t="shared" si="13"/>
        <v/>
      </c>
      <c r="K59" s="49"/>
      <c r="L59" s="129"/>
    </row>
    <row r="60" spans="2:12" ht="24" customHeight="1" thickTop="1" thickBot="1" x14ac:dyDescent="0.25">
      <c r="B60" s="23"/>
      <c r="C60" s="135"/>
      <c r="D60" s="43" t="str">
        <f t="shared" si="7"/>
        <v/>
      </c>
      <c r="E60" s="44" t="str">
        <f t="shared" si="8"/>
        <v/>
      </c>
      <c r="F60" s="45" t="str">
        <f t="shared" si="9"/>
        <v/>
      </c>
      <c r="G60" s="46" t="str">
        <f t="shared" si="10"/>
        <v/>
      </c>
      <c r="H60" s="47" t="str">
        <f t="shared" si="11"/>
        <v/>
      </c>
      <c r="I60" s="48" t="str">
        <f t="shared" si="12"/>
        <v/>
      </c>
      <c r="J60" s="47" t="str">
        <f t="shared" si="13"/>
        <v/>
      </c>
      <c r="K60" s="49"/>
      <c r="L60" s="128"/>
    </row>
    <row r="61" spans="2:12" ht="24" customHeight="1" thickTop="1" thickBot="1" x14ac:dyDescent="0.25">
      <c r="B61" s="23"/>
      <c r="C61" s="135"/>
      <c r="D61" s="43" t="str">
        <f t="shared" si="7"/>
        <v/>
      </c>
      <c r="E61" s="44" t="str">
        <f t="shared" si="8"/>
        <v/>
      </c>
      <c r="F61" s="45" t="str">
        <f t="shared" si="9"/>
        <v/>
      </c>
      <c r="G61" s="46" t="str">
        <f t="shared" si="10"/>
        <v/>
      </c>
      <c r="H61" s="47" t="str">
        <f t="shared" si="11"/>
        <v/>
      </c>
      <c r="I61" s="48" t="str">
        <f t="shared" si="12"/>
        <v/>
      </c>
      <c r="J61" s="47" t="str">
        <f t="shared" si="13"/>
        <v/>
      </c>
      <c r="K61" s="49"/>
      <c r="L61" s="129"/>
    </row>
    <row r="62" spans="2:12" ht="24" customHeight="1" thickTop="1" thickBot="1" x14ac:dyDescent="0.25">
      <c r="B62" s="23"/>
      <c r="C62" s="135"/>
      <c r="D62" s="43" t="str">
        <f t="shared" si="7"/>
        <v/>
      </c>
      <c r="E62" s="44" t="str">
        <f t="shared" si="8"/>
        <v/>
      </c>
      <c r="F62" s="45" t="str">
        <f t="shared" si="9"/>
        <v/>
      </c>
      <c r="G62" s="46" t="str">
        <f t="shared" si="10"/>
        <v/>
      </c>
      <c r="H62" s="47" t="str">
        <f t="shared" si="11"/>
        <v/>
      </c>
      <c r="I62" s="48" t="str">
        <f t="shared" si="12"/>
        <v/>
      </c>
      <c r="J62" s="47" t="str">
        <f t="shared" si="13"/>
        <v/>
      </c>
      <c r="K62" s="49"/>
      <c r="L62" s="128"/>
    </row>
    <row r="63" spans="2:12" ht="24" customHeight="1" thickTop="1" thickBot="1" x14ac:dyDescent="0.25">
      <c r="B63" s="23"/>
      <c r="C63" s="135"/>
      <c r="D63" s="43" t="str">
        <f t="shared" si="7"/>
        <v/>
      </c>
      <c r="E63" s="44" t="str">
        <f t="shared" si="8"/>
        <v/>
      </c>
      <c r="F63" s="45" t="str">
        <f t="shared" si="9"/>
        <v/>
      </c>
      <c r="G63" s="46" t="str">
        <f t="shared" si="10"/>
        <v/>
      </c>
      <c r="H63" s="47" t="str">
        <f t="shared" si="11"/>
        <v/>
      </c>
      <c r="I63" s="48" t="str">
        <f t="shared" si="12"/>
        <v/>
      </c>
      <c r="J63" s="47" t="str">
        <f t="shared" si="13"/>
        <v/>
      </c>
      <c r="K63" s="49"/>
      <c r="L63" s="129"/>
    </row>
    <row r="64" spans="2:12" ht="24" customHeight="1" thickTop="1" thickBot="1" x14ac:dyDescent="0.25">
      <c r="B64" s="23"/>
      <c r="C64" s="135"/>
      <c r="D64" s="43" t="str">
        <f t="shared" si="7"/>
        <v/>
      </c>
      <c r="E64" s="44" t="str">
        <f t="shared" si="8"/>
        <v/>
      </c>
      <c r="F64" s="45" t="str">
        <f t="shared" si="9"/>
        <v/>
      </c>
      <c r="G64" s="46" t="str">
        <f t="shared" si="10"/>
        <v/>
      </c>
      <c r="H64" s="47" t="str">
        <f t="shared" si="11"/>
        <v/>
      </c>
      <c r="I64" s="48" t="str">
        <f t="shared" si="12"/>
        <v/>
      </c>
      <c r="J64" s="47" t="str">
        <f t="shared" si="13"/>
        <v/>
      </c>
      <c r="K64" s="49"/>
      <c r="L64" s="128"/>
    </row>
    <row r="65" spans="2:12" ht="24" customHeight="1" thickTop="1" thickBot="1" x14ac:dyDescent="0.25">
      <c r="B65" s="23"/>
      <c r="C65" s="135"/>
      <c r="D65" s="43" t="str">
        <f t="shared" si="7"/>
        <v/>
      </c>
      <c r="E65" s="44" t="str">
        <f t="shared" si="8"/>
        <v/>
      </c>
      <c r="F65" s="45" t="str">
        <f t="shared" si="9"/>
        <v/>
      </c>
      <c r="G65" s="46" t="str">
        <f t="shared" si="10"/>
        <v/>
      </c>
      <c r="H65" s="47" t="str">
        <f t="shared" si="11"/>
        <v/>
      </c>
      <c r="I65" s="48" t="str">
        <f t="shared" si="12"/>
        <v/>
      </c>
      <c r="J65" s="47" t="str">
        <f t="shared" si="13"/>
        <v/>
      </c>
      <c r="K65" s="49"/>
      <c r="L65" s="129"/>
    </row>
    <row r="66" spans="2:12" ht="24" customHeight="1" thickTop="1" thickBot="1" x14ac:dyDescent="0.25">
      <c r="B66" s="23"/>
      <c r="C66" s="135"/>
      <c r="D66" s="43" t="str">
        <f t="shared" si="7"/>
        <v/>
      </c>
      <c r="E66" s="44" t="str">
        <f t="shared" si="8"/>
        <v/>
      </c>
      <c r="F66" s="45" t="str">
        <f t="shared" si="9"/>
        <v/>
      </c>
      <c r="G66" s="46" t="str">
        <f t="shared" si="10"/>
        <v/>
      </c>
      <c r="H66" s="47" t="str">
        <f t="shared" si="11"/>
        <v/>
      </c>
      <c r="I66" s="48" t="str">
        <f t="shared" si="12"/>
        <v/>
      </c>
      <c r="J66" s="47" t="str">
        <f t="shared" si="13"/>
        <v/>
      </c>
      <c r="K66" s="49"/>
      <c r="L66" s="128"/>
    </row>
    <row r="67" spans="2:12" ht="24" customHeight="1" thickTop="1" thickBot="1" x14ac:dyDescent="0.25">
      <c r="B67" s="23"/>
      <c r="C67" s="135"/>
      <c r="D67" s="43" t="str">
        <f t="shared" si="7"/>
        <v/>
      </c>
      <c r="E67" s="44" t="str">
        <f t="shared" si="8"/>
        <v/>
      </c>
      <c r="F67" s="45" t="str">
        <f t="shared" si="9"/>
        <v/>
      </c>
      <c r="G67" s="46" t="str">
        <f t="shared" si="10"/>
        <v/>
      </c>
      <c r="H67" s="47" t="str">
        <f t="shared" si="11"/>
        <v/>
      </c>
      <c r="I67" s="48" t="str">
        <f t="shared" si="12"/>
        <v/>
      </c>
      <c r="J67" s="47" t="str">
        <f t="shared" si="13"/>
        <v/>
      </c>
      <c r="K67" s="49"/>
      <c r="L67" s="129"/>
    </row>
    <row r="68" spans="2:12" ht="24" customHeight="1" thickTop="1" thickBot="1" x14ac:dyDescent="0.25">
      <c r="B68" s="23"/>
      <c r="C68" s="136"/>
      <c r="D68" s="43" t="str">
        <f t="shared" si="7"/>
        <v/>
      </c>
      <c r="E68" s="44" t="str">
        <f t="shared" si="8"/>
        <v/>
      </c>
      <c r="F68" s="45" t="str">
        <f t="shared" si="9"/>
        <v/>
      </c>
      <c r="G68" s="46" t="str">
        <f t="shared" si="10"/>
        <v/>
      </c>
      <c r="H68" s="47" t="str">
        <f t="shared" si="11"/>
        <v/>
      </c>
      <c r="I68" s="48" t="str">
        <f t="shared" si="12"/>
        <v/>
      </c>
      <c r="J68" s="47" t="str">
        <f t="shared" si="13"/>
        <v/>
      </c>
      <c r="K68" s="49"/>
      <c r="L68" s="128"/>
    </row>
    <row r="69" spans="2:12" ht="24" customHeight="1" thickTop="1" thickBot="1" x14ac:dyDescent="0.25">
      <c r="B69" s="23"/>
      <c r="C69" s="136"/>
      <c r="D69" s="43" t="str">
        <f t="shared" si="7"/>
        <v/>
      </c>
      <c r="E69" s="44" t="str">
        <f t="shared" si="8"/>
        <v/>
      </c>
      <c r="F69" s="45" t="str">
        <f t="shared" si="9"/>
        <v/>
      </c>
      <c r="G69" s="46" t="str">
        <f t="shared" si="10"/>
        <v/>
      </c>
      <c r="H69" s="47" t="str">
        <f t="shared" si="11"/>
        <v/>
      </c>
      <c r="I69" s="48" t="str">
        <f t="shared" si="12"/>
        <v/>
      </c>
      <c r="J69" s="47" t="str">
        <f t="shared" si="13"/>
        <v/>
      </c>
      <c r="K69" s="49"/>
      <c r="L69" s="129"/>
    </row>
    <row r="70" spans="2:12" ht="24" customHeight="1" thickTop="1" thickBot="1" x14ac:dyDescent="0.25">
      <c r="B70" s="23"/>
      <c r="C70" s="136"/>
      <c r="D70" s="43" t="str">
        <f t="shared" si="7"/>
        <v/>
      </c>
      <c r="E70" s="44" t="str">
        <f t="shared" si="8"/>
        <v/>
      </c>
      <c r="F70" s="45" t="str">
        <f t="shared" si="9"/>
        <v/>
      </c>
      <c r="G70" s="46" t="str">
        <f t="shared" si="10"/>
        <v/>
      </c>
      <c r="H70" s="47" t="str">
        <f t="shared" si="11"/>
        <v/>
      </c>
      <c r="I70" s="48" t="str">
        <f t="shared" si="12"/>
        <v/>
      </c>
      <c r="J70" s="47" t="str">
        <f t="shared" si="13"/>
        <v/>
      </c>
      <c r="K70" s="49"/>
      <c r="L70" s="128"/>
    </row>
    <row r="71" spans="2:12" ht="24" customHeight="1" thickTop="1" thickBot="1" x14ac:dyDescent="0.25">
      <c r="B71" s="23"/>
      <c r="C71" s="136"/>
      <c r="D71" s="43" t="str">
        <f t="shared" si="7"/>
        <v/>
      </c>
      <c r="E71" s="44" t="str">
        <f t="shared" si="8"/>
        <v/>
      </c>
      <c r="F71" s="45" t="str">
        <f t="shared" si="9"/>
        <v/>
      </c>
      <c r="G71" s="46" t="str">
        <f t="shared" si="10"/>
        <v/>
      </c>
      <c r="H71" s="47" t="str">
        <f t="shared" si="11"/>
        <v/>
      </c>
      <c r="I71" s="48" t="str">
        <f t="shared" si="12"/>
        <v/>
      </c>
      <c r="J71" s="47" t="str">
        <f t="shared" si="13"/>
        <v/>
      </c>
      <c r="K71" s="49"/>
      <c r="L71" s="129"/>
    </row>
    <row r="72" spans="2:12" ht="24" customHeight="1" thickTop="1" thickBot="1" x14ac:dyDescent="0.25">
      <c r="B72" s="23"/>
      <c r="C72" s="136"/>
      <c r="D72" s="43" t="str">
        <f t="shared" si="7"/>
        <v/>
      </c>
      <c r="E72" s="44" t="str">
        <f t="shared" si="8"/>
        <v/>
      </c>
      <c r="F72" s="45" t="str">
        <f t="shared" si="9"/>
        <v/>
      </c>
      <c r="G72" s="46" t="str">
        <f t="shared" si="10"/>
        <v/>
      </c>
      <c r="H72" s="47" t="str">
        <f t="shared" si="11"/>
        <v/>
      </c>
      <c r="I72" s="48" t="str">
        <f t="shared" si="12"/>
        <v/>
      </c>
      <c r="J72" s="47" t="str">
        <f t="shared" si="13"/>
        <v/>
      </c>
      <c r="K72" s="49"/>
      <c r="L72" s="128"/>
    </row>
    <row r="73" spans="2:12" ht="24" customHeight="1" thickTop="1" thickBot="1" x14ac:dyDescent="0.25">
      <c r="B73" s="23"/>
      <c r="C73" s="137"/>
      <c r="D73" s="50" t="str">
        <f t="shared" si="7"/>
        <v/>
      </c>
      <c r="E73" s="51" t="str">
        <f t="shared" si="8"/>
        <v/>
      </c>
      <c r="F73" s="52" t="str">
        <f t="shared" si="9"/>
        <v/>
      </c>
      <c r="G73" s="53" t="str">
        <f t="shared" si="10"/>
        <v/>
      </c>
      <c r="H73" s="54" t="str">
        <f t="shared" si="11"/>
        <v/>
      </c>
      <c r="I73" s="55" t="str">
        <f t="shared" si="12"/>
        <v/>
      </c>
      <c r="J73" s="54" t="str">
        <f t="shared" si="13"/>
        <v/>
      </c>
      <c r="K73" s="56"/>
      <c r="L73" s="138"/>
    </row>
    <row r="74" spans="2:12" ht="13.8" thickTop="1" x14ac:dyDescent="0.15">
      <c r="C74" s="57"/>
      <c r="D74" s="131" t="str">
        <f>D33</f>
        <v>枠外  ペア、予選参加  ペア、合計  ペア</v>
      </c>
      <c r="E74" s="131"/>
      <c r="F74" s="131"/>
      <c r="G74" s="131"/>
      <c r="H74" s="58"/>
      <c r="I74" s="59"/>
      <c r="J74" s="58"/>
      <c r="K74" s="58"/>
      <c r="L74" s="58"/>
    </row>
    <row r="75" spans="2:12" ht="18" customHeight="1" x14ac:dyDescent="0.2">
      <c r="C75" s="26"/>
      <c r="D75" s="122" t="str">
        <f>D34</f>
        <v>以上のとおり参加を申し込みます</v>
      </c>
      <c r="E75" s="122"/>
      <c r="F75" s="122"/>
      <c r="G75" s="122"/>
      <c r="H75" s="26"/>
      <c r="I75" s="121">
        <f ca="1">TODAY()</f>
        <v>45729</v>
      </c>
      <c r="J75" s="121"/>
      <c r="K75" s="35"/>
      <c r="L75" s="35"/>
    </row>
    <row r="76" spans="2:12" ht="18" customHeight="1" x14ac:dyDescent="0.2">
      <c r="C76" s="101" t="str">
        <f>IF(基本設定!G11="","基本設定のシートで学校名・学校長名を入力してください。","学校名・学校長名　［　"&amp;基本設定!G11&amp;"　校長　"&amp;基本設定!G14&amp;"　］　印　")</f>
        <v>基本設定のシートで学校名・学校長名を入力してください。</v>
      </c>
      <c r="D76" s="101"/>
      <c r="E76" s="101"/>
      <c r="F76" s="101"/>
      <c r="G76" s="101"/>
      <c r="H76" s="101"/>
      <c r="I76" s="101"/>
      <c r="J76" s="101"/>
      <c r="K76" s="101"/>
      <c r="L76" s="101"/>
    </row>
    <row r="77" spans="2:12" ht="18" customHeight="1" x14ac:dyDescent="0.2">
      <c r="C77" s="101" t="str">
        <f>IF(基本設定!G20="","基本設定のシートで引率責任者氏名を入力してください。　　","引率責任者氏名　［　"&amp;基本設定!G20&amp;"　］　　　")</f>
        <v>基本設定のシートで引率責任者氏名を入力してください。　　</v>
      </c>
      <c r="D77" s="101"/>
      <c r="E77" s="101"/>
      <c r="F77" s="101"/>
      <c r="G77" s="101"/>
      <c r="H77" s="101"/>
      <c r="I77" s="101"/>
      <c r="J77" s="101"/>
      <c r="K77" s="101"/>
      <c r="L77" s="101"/>
    </row>
    <row r="78" spans="2:12" ht="18" customHeight="1" x14ac:dyDescent="0.2">
      <c r="C78" s="101" t="str">
        <f>IF(基本設定!G23="","基本設定のシートで申込み責任者氏名を入力してください。　　","申込み責任者氏名　［　"&amp;基本設定!G23&amp;"　］　印　")</f>
        <v>基本設定のシートで申込み責任者氏名を入力してください。　　</v>
      </c>
      <c r="D78" s="101"/>
      <c r="E78" s="101"/>
      <c r="F78" s="101"/>
      <c r="G78" s="101"/>
      <c r="H78" s="101"/>
      <c r="I78" s="101"/>
      <c r="J78" s="101"/>
      <c r="K78" s="101"/>
      <c r="L78" s="101"/>
    </row>
  </sheetData>
  <sheetProtection algorithmName="SHA-512" hashValue="yyg7m1HQRcrGyu+RgbA1bmquNoKBdcm6E9R/r64TK3S8c4+QYHHdUIYmcCKE/B2yJzMygx3GUKSlF72u9vAHNw==" saltValue="3lHDDB8q1I3hIg9uJxAuhg==" spinCount="100000" sheet="1" objects="1" scenarios="1"/>
  <mergeCells count="74">
    <mergeCell ref="D75:G75"/>
    <mergeCell ref="C68:C69"/>
    <mergeCell ref="L68:L69"/>
    <mergeCell ref="C70:C71"/>
    <mergeCell ref="L70:L71"/>
    <mergeCell ref="C64:C65"/>
    <mergeCell ref="L64:L65"/>
    <mergeCell ref="C66:C67"/>
    <mergeCell ref="L66:L67"/>
    <mergeCell ref="C60:C61"/>
    <mergeCell ref="L60:L61"/>
    <mergeCell ref="C62:C63"/>
    <mergeCell ref="L62:L63"/>
    <mergeCell ref="C56:C57"/>
    <mergeCell ref="L56:L57"/>
    <mergeCell ref="C58:C59"/>
    <mergeCell ref="L58:L59"/>
    <mergeCell ref="C54:C55"/>
    <mergeCell ref="L54:L55"/>
    <mergeCell ref="L52:L53"/>
    <mergeCell ref="C36:L36"/>
    <mergeCell ref="C48:C49"/>
    <mergeCell ref="L48:L49"/>
    <mergeCell ref="C50:C51"/>
    <mergeCell ref="L50:L51"/>
    <mergeCell ref="F47:G47"/>
    <mergeCell ref="C2:L2"/>
    <mergeCell ref="D6:E6"/>
    <mergeCell ref="L31:L32"/>
    <mergeCell ref="L27:L28"/>
    <mergeCell ref="L29:L30"/>
    <mergeCell ref="L23:L24"/>
    <mergeCell ref="C25:C26"/>
    <mergeCell ref="C27:C28"/>
    <mergeCell ref="L21:L22"/>
    <mergeCell ref="L15:L16"/>
    <mergeCell ref="C19:C20"/>
    <mergeCell ref="L19:L20"/>
    <mergeCell ref="L17:L18"/>
    <mergeCell ref="L13:L14"/>
    <mergeCell ref="C7:C8"/>
    <mergeCell ref="L7:L8"/>
    <mergeCell ref="C78:L78"/>
    <mergeCell ref="C3:L3"/>
    <mergeCell ref="C44:L44"/>
    <mergeCell ref="C72:C73"/>
    <mergeCell ref="L72:L73"/>
    <mergeCell ref="L11:L12"/>
    <mergeCell ref="C5:L5"/>
    <mergeCell ref="C9:C10"/>
    <mergeCell ref="C11:C12"/>
    <mergeCell ref="I75:J75"/>
    <mergeCell ref="F6:G6"/>
    <mergeCell ref="C21:C22"/>
    <mergeCell ref="C23:C24"/>
    <mergeCell ref="C76:L76"/>
    <mergeCell ref="L25:L26"/>
    <mergeCell ref="C35:L35"/>
    <mergeCell ref="C13:C14"/>
    <mergeCell ref="L9:L10"/>
    <mergeCell ref="C77:L77"/>
    <mergeCell ref="I34:J34"/>
    <mergeCell ref="D34:F34"/>
    <mergeCell ref="C15:C16"/>
    <mergeCell ref="C17:C18"/>
    <mergeCell ref="D33:G33"/>
    <mergeCell ref="D74:G74"/>
    <mergeCell ref="C43:L43"/>
    <mergeCell ref="C46:L46"/>
    <mergeCell ref="D47:E47"/>
    <mergeCell ref="C29:C30"/>
    <mergeCell ref="C31:C32"/>
    <mergeCell ref="C37:L37"/>
    <mergeCell ref="C52:C53"/>
  </mergeCells>
  <phoneticPr fontId="2"/>
  <dataValidations xWindow="303" yWindow="382" count="4">
    <dataValidation type="list" allowBlank="1" showInputMessage="1" showErrorMessage="1" errorTitle="大会名の入力" error="右側のリストボタンを利用してプルダウンリストから選択してください。年度が一致しない場合は、基本設定のシートで訂正してください。" promptTitle="大会名の選択" prompt="・右側のリストボタンを利用して、ドロップダウンリストから選択してください。_x000a_・年度が一致しない場合は、基本設定のシートを訂正後、再度リストから選択してください。" sqref="C2:L2" xr:uid="{C11075B1-C09F-41B5-BC4D-8B1BD153F92F}">
      <formula1>$N$2:$N$3</formula1>
    </dataValidation>
    <dataValidation type="list" allowBlank="1" showInputMessage="1" showErrorMessage="1" promptTitle="参加・不参加を選択してください。" prompt="「不参加の場合も申込みをする」ことになっています。不参加の場合は、学校整理番号の欄は、空欄のままとし、右側のリストボタンで、「今大会は不参加といたします」を選択してください。" sqref="D34:F34" xr:uid="{C0C0D40E-2546-40FB-8F85-EDE0047F214B}">
      <formula1>$N$7:$N$8</formula1>
    </dataValidation>
    <dataValidation errorStyle="warning" allowBlank="1" showInputMessage="1" showErrorMessage="1" promptTitle="今日の日付でよろしいですか？" prompt="日付を変更する場合は、直接入力してください。" sqref="I34:J34" xr:uid="{2AADDB18-6765-4FDC-A5A9-C29B8D12AACF}"/>
    <dataValidation type="whole" imeMode="off" allowBlank="1" showErrorMessage="1" errorTitle="１００人までしか対応していません" error="学校整理番号の数字(1から100までの整数)を半角で入力してください。会員登録番号や、その他の数字ではありません。" sqref="B7:B32 B48:B73" xr:uid="{8D43D794-7F85-4417-ADC7-F1F63DF7A583}">
      <formula1>1</formula1>
      <formula2>100</formula2>
    </dataValidation>
  </dataValidations>
  <printOptions horizontalCentered="1" verticalCentered="1"/>
  <pageMargins left="0.70866141732283472" right="0.70866141732283472" top="0.51181102362204722" bottom="0.43307086614173229" header="0.51181102362204722" footer="0.43307086614173229"/>
  <pageSetup paperSize="9" scale="90" fitToHeight="0"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A57B6B-0F3A-415E-8736-A1FC96B74D52}">
  <sheetPr codeName="Sheet7">
    <tabColor theme="4" tint="0.39997558519241921"/>
  </sheetPr>
  <dimension ref="B2:L106"/>
  <sheetViews>
    <sheetView view="pageBreakPreview" zoomScale="130" zoomScaleNormal="115" zoomScaleSheetLayoutView="130" workbookViewId="0">
      <selection activeCell="J8" sqref="J8:J11"/>
    </sheetView>
  </sheetViews>
  <sheetFormatPr defaultColWidth="9" defaultRowHeight="13.2" x14ac:dyDescent="0.2"/>
  <cols>
    <col min="1" max="1" width="2.21875" customWidth="1"/>
    <col min="2" max="2" width="6.109375" customWidth="1"/>
    <col min="3" max="3" width="5.33203125" customWidth="1"/>
    <col min="4" max="5" width="15.21875" customWidth="1"/>
    <col min="6" max="6" width="5.44140625" customWidth="1"/>
    <col min="7" max="7" width="14.109375" customWidth="1"/>
    <col min="8" max="8" width="16.109375" customWidth="1"/>
    <col min="9" max="9" width="5.44140625" customWidth="1"/>
    <col min="10" max="10" width="11.44140625" customWidth="1"/>
    <col min="11" max="11" width="7" customWidth="1"/>
    <col min="12" max="12" width="13.6640625" hidden="1" customWidth="1"/>
  </cols>
  <sheetData>
    <row r="2" spans="2:12" ht="25.5" customHeight="1" x14ac:dyDescent="0.2">
      <c r="C2" s="102" t="s">
        <v>97</v>
      </c>
      <c r="D2" s="102"/>
      <c r="E2" s="102"/>
      <c r="F2" s="102"/>
      <c r="G2" s="102"/>
      <c r="H2" s="102"/>
      <c r="I2" s="102"/>
      <c r="J2" s="102"/>
    </row>
    <row r="3" spans="2:12" ht="25.5" customHeight="1" thickBot="1" x14ac:dyDescent="0.25">
      <c r="C3" s="125" t="s">
        <v>60</v>
      </c>
      <c r="D3" s="125"/>
      <c r="E3" s="125"/>
      <c r="F3" s="125"/>
      <c r="G3" s="125"/>
      <c r="H3" s="125"/>
      <c r="I3" s="125"/>
      <c r="J3" s="125"/>
      <c r="L3" t="str">
        <f>"令和"&amp;基本設定!$H$8&amp;"年度  宮城県高等学校ソフトテニス夏季大会"</f>
        <v>令和7年度  宮城県高等学校ソフトテニス夏季大会</v>
      </c>
    </row>
    <row r="4" spans="2:12" ht="25.5" customHeight="1" thickBot="1" x14ac:dyDescent="0.25">
      <c r="B4" s="8"/>
      <c r="C4" s="24"/>
      <c r="D4" s="25">
        <f>基本設定!$G$29</f>
        <v>0</v>
      </c>
      <c r="E4" s="24"/>
      <c r="F4" s="24"/>
      <c r="G4" s="24"/>
      <c r="H4" s="26"/>
      <c r="I4" s="26"/>
      <c r="J4" s="24"/>
    </row>
    <row r="5" spans="2:12" ht="25.5" customHeight="1" thickBot="1" x14ac:dyDescent="0.25">
      <c r="B5" s="8"/>
      <c r="C5" s="115" t="str">
        <f>IF(基本設定!G11="","基本設定のシートで学校名を入力してください。","学校名　［　"&amp;基本設定!G11&amp;"　］")</f>
        <v>基本設定のシートで学校名を入力してください。</v>
      </c>
      <c r="D5" s="115"/>
      <c r="E5" s="115"/>
      <c r="F5" s="115"/>
      <c r="G5" s="115"/>
      <c r="H5" s="115"/>
      <c r="I5" s="115"/>
      <c r="J5" s="115"/>
    </row>
    <row r="6" spans="2:12" ht="14.25" customHeight="1" x14ac:dyDescent="0.2">
      <c r="B6" s="8"/>
      <c r="C6" s="111" t="s">
        <v>63</v>
      </c>
      <c r="D6" s="103" t="s">
        <v>47</v>
      </c>
      <c r="E6" s="104"/>
      <c r="F6" s="105" t="s">
        <v>48</v>
      </c>
      <c r="G6" s="105" t="s">
        <v>49</v>
      </c>
      <c r="H6" s="107" t="s">
        <v>50</v>
      </c>
      <c r="I6" s="105" t="s">
        <v>61</v>
      </c>
      <c r="J6" s="113" t="s">
        <v>65</v>
      </c>
    </row>
    <row r="7" spans="2:12" ht="25.5" customHeight="1" thickBot="1" x14ac:dyDescent="0.25">
      <c r="B7" s="8"/>
      <c r="C7" s="112"/>
      <c r="D7" s="109" t="s">
        <v>51</v>
      </c>
      <c r="E7" s="110"/>
      <c r="F7" s="106"/>
      <c r="G7" s="106"/>
      <c r="H7" s="108"/>
      <c r="I7" s="126"/>
      <c r="J7" s="114"/>
    </row>
    <row r="8" spans="2:12" ht="12" customHeight="1" thickTop="1" thickBot="1" x14ac:dyDescent="0.25">
      <c r="B8" s="89"/>
      <c r="C8" s="116" t="s">
        <v>68</v>
      </c>
      <c r="D8" s="27" t="str">
        <f>IF(B8="","",VLOOKUP(B8,生徒,5))</f>
        <v/>
      </c>
      <c r="E8" s="28" t="str">
        <f>IF(B8="","",VLOOKUP($B8,生徒,6))</f>
        <v/>
      </c>
      <c r="F8" s="93" t="str">
        <f>IF(B8="","",VLOOKUP(B8,生徒,9))</f>
        <v/>
      </c>
      <c r="G8" s="95" t="str">
        <f>IF(B8="","",VLOOKUP(B8,生徒,8))</f>
        <v/>
      </c>
      <c r="H8" s="93" t="str">
        <f>IF(B8="","",VLOOKUP(B8,生徒,2))</f>
        <v/>
      </c>
      <c r="I8" s="99"/>
      <c r="J8" s="86"/>
      <c r="L8" s="10" t="s">
        <v>53</v>
      </c>
    </row>
    <row r="9" spans="2:12" ht="19.5" customHeight="1" thickTop="1" thickBot="1" x14ac:dyDescent="0.25">
      <c r="B9" s="89"/>
      <c r="C9" s="117"/>
      <c r="D9" s="29" t="str">
        <f>IF(B8="","",VLOOKUP(B8,生徒,3))</f>
        <v/>
      </c>
      <c r="E9" s="30" t="str">
        <f>IF(B8="","",VLOOKUP(B8,生徒,4))</f>
        <v/>
      </c>
      <c r="F9" s="94" t="e">
        <v>#N/A</v>
      </c>
      <c r="G9" s="96" t="s">
        <v>78</v>
      </c>
      <c r="H9" s="94" t="s">
        <v>78</v>
      </c>
      <c r="I9" s="100"/>
      <c r="J9" s="87"/>
      <c r="L9" t="s">
        <v>54</v>
      </c>
    </row>
    <row r="10" spans="2:12" ht="12" customHeight="1" thickTop="1" thickBot="1" x14ac:dyDescent="0.25">
      <c r="B10" s="89"/>
      <c r="C10" s="117"/>
      <c r="D10" s="31" t="str">
        <f>IF(B10="","",VLOOKUP(B10,生徒,5))</f>
        <v/>
      </c>
      <c r="E10" s="32" t="str">
        <f>IF(B10="","",VLOOKUP($B10,生徒,6))</f>
        <v/>
      </c>
      <c r="F10" s="94" t="str">
        <f>IF(B10="","",VLOOKUP(B10,生徒,9))</f>
        <v/>
      </c>
      <c r="G10" s="96" t="str">
        <f>IF(B10="","",VLOOKUP(B10,生徒,8))</f>
        <v/>
      </c>
      <c r="H10" s="94" t="str">
        <f>IF(B10="","",VLOOKUP(B10,生徒,2))</f>
        <v/>
      </c>
      <c r="I10" s="123"/>
      <c r="J10" s="87"/>
    </row>
    <row r="11" spans="2:12" ht="19.5" customHeight="1" thickTop="1" thickBot="1" x14ac:dyDescent="0.25">
      <c r="B11" s="89"/>
      <c r="C11" s="118"/>
      <c r="D11" s="33" t="str">
        <f>IF(B10="","",VLOOKUP(B10,生徒,3))</f>
        <v/>
      </c>
      <c r="E11" s="34" t="str">
        <f>IF(B10="","",VLOOKUP(B10,生徒,4))</f>
        <v/>
      </c>
      <c r="F11" s="97" t="s">
        <v>78</v>
      </c>
      <c r="G11" s="98" t="s">
        <v>78</v>
      </c>
      <c r="H11" s="97" t="s">
        <v>78</v>
      </c>
      <c r="I11" s="124"/>
      <c r="J11" s="88"/>
    </row>
    <row r="12" spans="2:12" ht="12" customHeight="1" thickTop="1" thickBot="1" x14ac:dyDescent="0.25">
      <c r="B12" s="89"/>
      <c r="C12" s="119" t="s">
        <v>83</v>
      </c>
      <c r="D12" s="27" t="str">
        <f>IF(B12="","",VLOOKUP(B12,生徒,5))</f>
        <v/>
      </c>
      <c r="E12" s="28" t="str">
        <f>IF(B12="","",VLOOKUP($B12,生徒,6))</f>
        <v/>
      </c>
      <c r="F12" s="93" t="str">
        <f>IF(B12="","",VLOOKUP(B12,生徒,9))</f>
        <v/>
      </c>
      <c r="G12" s="95" t="str">
        <f>IF(B12="","",VLOOKUP(B12,生徒,8))</f>
        <v/>
      </c>
      <c r="H12" s="93" t="str">
        <f>IF(B12="","",VLOOKUP(B12,生徒,2))</f>
        <v/>
      </c>
      <c r="I12" s="99"/>
      <c r="J12" s="86"/>
    </row>
    <row r="13" spans="2:12" ht="19.5" customHeight="1" thickTop="1" thickBot="1" x14ac:dyDescent="0.25">
      <c r="B13" s="89"/>
      <c r="C13" s="117"/>
      <c r="D13" s="29" t="str">
        <f>IF(B12="","",VLOOKUP(B12,生徒,3))</f>
        <v/>
      </c>
      <c r="E13" s="30" t="str">
        <f>IF(B12="","",VLOOKUP(B12,生徒,4))</f>
        <v/>
      </c>
      <c r="F13" s="94" t="e">
        <v>#N/A</v>
      </c>
      <c r="G13" s="96" t="s">
        <v>78</v>
      </c>
      <c r="H13" s="94" t="s">
        <v>78</v>
      </c>
      <c r="I13" s="100"/>
      <c r="J13" s="87"/>
    </row>
    <row r="14" spans="2:12" ht="12" customHeight="1" thickTop="1" thickBot="1" x14ac:dyDescent="0.25">
      <c r="B14" s="89"/>
      <c r="C14" s="117"/>
      <c r="D14" s="31" t="str">
        <f>IF(B14="","",VLOOKUP(B14,生徒,5))</f>
        <v/>
      </c>
      <c r="E14" s="32" t="str">
        <f>IF(B14="","",VLOOKUP($B14,生徒,6))</f>
        <v/>
      </c>
      <c r="F14" s="94" t="str">
        <f>IF(B14="","",VLOOKUP(B14,生徒,9))</f>
        <v/>
      </c>
      <c r="G14" s="96" t="str">
        <f>IF(B14="","",VLOOKUP(B14,生徒,8))</f>
        <v/>
      </c>
      <c r="H14" s="94" t="str">
        <f>IF(B14="","",VLOOKUP(B14,生徒,2))</f>
        <v/>
      </c>
      <c r="I14" s="123"/>
      <c r="J14" s="87"/>
    </row>
    <row r="15" spans="2:12" ht="19.5" customHeight="1" thickTop="1" thickBot="1" x14ac:dyDescent="0.25">
      <c r="B15" s="89"/>
      <c r="C15" s="120"/>
      <c r="D15" s="33" t="str">
        <f>IF(B14="","",VLOOKUP(B14,生徒,3))</f>
        <v/>
      </c>
      <c r="E15" s="34" t="str">
        <f>IF(B14="","",VLOOKUP(B14,生徒,4))</f>
        <v/>
      </c>
      <c r="F15" s="97" t="s">
        <v>78</v>
      </c>
      <c r="G15" s="98" t="s">
        <v>78</v>
      </c>
      <c r="H15" s="97" t="s">
        <v>78</v>
      </c>
      <c r="I15" s="124"/>
      <c r="J15" s="88"/>
    </row>
    <row r="16" spans="2:12" ht="12" customHeight="1" thickTop="1" thickBot="1" x14ac:dyDescent="0.25">
      <c r="B16" s="89"/>
      <c r="C16" s="116" t="s">
        <v>84</v>
      </c>
      <c r="D16" s="27" t="str">
        <f>IF(B16="","",VLOOKUP(B16,生徒,5))</f>
        <v/>
      </c>
      <c r="E16" s="28" t="str">
        <f>IF(B16="","",VLOOKUP($B16,生徒,6))</f>
        <v/>
      </c>
      <c r="F16" s="93" t="str">
        <f>IF(B16="","",VLOOKUP(B16,生徒,9))</f>
        <v/>
      </c>
      <c r="G16" s="95" t="str">
        <f>IF(B16="","",VLOOKUP(B16,生徒,8))</f>
        <v/>
      </c>
      <c r="H16" s="93" t="str">
        <f>IF(B16="","",VLOOKUP(B16,生徒,2))</f>
        <v/>
      </c>
      <c r="I16" s="99"/>
      <c r="J16" s="86"/>
    </row>
    <row r="17" spans="2:12" ht="19.5" customHeight="1" thickTop="1" thickBot="1" x14ac:dyDescent="0.25">
      <c r="B17" s="89"/>
      <c r="C17" s="117"/>
      <c r="D17" s="29" t="str">
        <f>IF(B16="","",VLOOKUP(B16,生徒,3))</f>
        <v/>
      </c>
      <c r="E17" s="30" t="str">
        <f>IF(B16="","",VLOOKUP(B16,生徒,4))</f>
        <v/>
      </c>
      <c r="F17" s="94" t="e">
        <v>#N/A</v>
      </c>
      <c r="G17" s="96" t="s">
        <v>78</v>
      </c>
      <c r="H17" s="94" t="s">
        <v>78</v>
      </c>
      <c r="I17" s="100"/>
      <c r="J17" s="87"/>
    </row>
    <row r="18" spans="2:12" ht="12" customHeight="1" thickTop="1" thickBot="1" x14ac:dyDescent="0.25">
      <c r="B18" s="89"/>
      <c r="C18" s="117"/>
      <c r="D18" s="31" t="str">
        <f>IF(B18="","",VLOOKUP(B18,生徒,5))</f>
        <v/>
      </c>
      <c r="E18" s="32" t="str">
        <f>IF(B18="","",VLOOKUP($B18,生徒,6))</f>
        <v/>
      </c>
      <c r="F18" s="94" t="str">
        <f>IF(B18="","",VLOOKUP(B18,生徒,9))</f>
        <v/>
      </c>
      <c r="G18" s="96" t="str">
        <f>IF(B18="","",VLOOKUP(B18,生徒,8))</f>
        <v/>
      </c>
      <c r="H18" s="94" t="str">
        <f>IF(B18="","",VLOOKUP(B18,生徒,2))</f>
        <v/>
      </c>
      <c r="I18" s="123"/>
      <c r="J18" s="87"/>
    </row>
    <row r="19" spans="2:12" ht="19.5" customHeight="1" thickTop="1" thickBot="1" x14ac:dyDescent="0.25">
      <c r="B19" s="89"/>
      <c r="C19" s="118"/>
      <c r="D19" s="33" t="str">
        <f>IF(B18="","",VLOOKUP(B18,生徒,3))</f>
        <v/>
      </c>
      <c r="E19" s="34" t="str">
        <f>IF(B18="","",VLOOKUP(B18,生徒,4))</f>
        <v/>
      </c>
      <c r="F19" s="97" t="s">
        <v>78</v>
      </c>
      <c r="G19" s="98" t="s">
        <v>78</v>
      </c>
      <c r="H19" s="97" t="s">
        <v>78</v>
      </c>
      <c r="I19" s="124"/>
      <c r="J19" s="88"/>
    </row>
    <row r="20" spans="2:12" ht="12" customHeight="1" thickTop="1" thickBot="1" x14ac:dyDescent="0.25">
      <c r="B20" s="89"/>
      <c r="C20" s="119" t="s">
        <v>85</v>
      </c>
      <c r="D20" s="27" t="str">
        <f>IF(B20="","",VLOOKUP(B20,生徒,5))</f>
        <v/>
      </c>
      <c r="E20" s="28" t="str">
        <f>IF(B20="","",VLOOKUP($B20,生徒,6))</f>
        <v/>
      </c>
      <c r="F20" s="93" t="str">
        <f>IF(B20="","",VLOOKUP(B20,生徒,9))</f>
        <v/>
      </c>
      <c r="G20" s="95" t="str">
        <f>IF(B20="","",VLOOKUP(B20,生徒,8))</f>
        <v/>
      </c>
      <c r="H20" s="93" t="str">
        <f>IF(B20="","",VLOOKUP(B20,生徒,2))</f>
        <v/>
      </c>
      <c r="I20" s="99"/>
      <c r="J20" s="86"/>
    </row>
    <row r="21" spans="2:12" ht="19.5" customHeight="1" thickTop="1" thickBot="1" x14ac:dyDescent="0.25">
      <c r="B21" s="89"/>
      <c r="C21" s="117"/>
      <c r="D21" s="29" t="str">
        <f>IF(B20="","",VLOOKUP(B20,生徒,3))</f>
        <v/>
      </c>
      <c r="E21" s="30" t="str">
        <f>IF(B20="","",VLOOKUP(B20,生徒,4))</f>
        <v/>
      </c>
      <c r="F21" s="94" t="e">
        <v>#N/A</v>
      </c>
      <c r="G21" s="96" t="s">
        <v>78</v>
      </c>
      <c r="H21" s="94" t="s">
        <v>78</v>
      </c>
      <c r="I21" s="100"/>
      <c r="J21" s="87"/>
    </row>
    <row r="22" spans="2:12" ht="12" customHeight="1" thickTop="1" thickBot="1" x14ac:dyDescent="0.25">
      <c r="B22" s="89"/>
      <c r="C22" s="117"/>
      <c r="D22" s="31" t="str">
        <f>IF(B22="","",VLOOKUP(B22,生徒,5))</f>
        <v/>
      </c>
      <c r="E22" s="32" t="str">
        <f>IF(B22="","",VLOOKUP($B22,生徒,6))</f>
        <v/>
      </c>
      <c r="F22" s="94" t="str">
        <f>IF(B22="","",VLOOKUP(B22,生徒,9))</f>
        <v/>
      </c>
      <c r="G22" s="96" t="str">
        <f>IF(B22="","",VLOOKUP(B22,生徒,8))</f>
        <v/>
      </c>
      <c r="H22" s="94" t="str">
        <f>IF(B22="","",VLOOKUP(B22,生徒,2))</f>
        <v/>
      </c>
      <c r="I22" s="123"/>
      <c r="J22" s="87"/>
    </row>
    <row r="23" spans="2:12" ht="19.5" customHeight="1" thickTop="1" thickBot="1" x14ac:dyDescent="0.25">
      <c r="B23" s="89"/>
      <c r="C23" s="118"/>
      <c r="D23" s="33" t="str">
        <f>IF(B22="","",VLOOKUP(B22,生徒,3))</f>
        <v/>
      </c>
      <c r="E23" s="34" t="str">
        <f>IF(B22="","",VLOOKUP(B22,生徒,4))</f>
        <v/>
      </c>
      <c r="F23" s="97" t="s">
        <v>78</v>
      </c>
      <c r="G23" s="98" t="s">
        <v>78</v>
      </c>
      <c r="H23" s="97" t="s">
        <v>78</v>
      </c>
      <c r="I23" s="124"/>
      <c r="J23" s="88"/>
    </row>
    <row r="24" spans="2:12" ht="12" customHeight="1" thickTop="1" thickBot="1" x14ac:dyDescent="0.25">
      <c r="B24" s="89"/>
      <c r="C24" s="116" t="s">
        <v>86</v>
      </c>
      <c r="D24" s="27" t="str">
        <f>IF(B24="","",VLOOKUP(B24,生徒,5))</f>
        <v/>
      </c>
      <c r="E24" s="28" t="str">
        <f>IF(B24="","",VLOOKUP($B24,生徒,6))</f>
        <v/>
      </c>
      <c r="F24" s="93" t="str">
        <f>IF(B24="","",VLOOKUP(B24,生徒,9))</f>
        <v/>
      </c>
      <c r="G24" s="95" t="str">
        <f>IF(B24="","",VLOOKUP(B24,生徒,8))</f>
        <v/>
      </c>
      <c r="H24" s="93" t="str">
        <f>IF(B24="","",VLOOKUP(B24,生徒,2))</f>
        <v/>
      </c>
      <c r="I24" s="99"/>
      <c r="J24" s="86"/>
      <c r="L24" s="10" t="s">
        <v>53</v>
      </c>
    </row>
    <row r="25" spans="2:12" ht="19.5" customHeight="1" thickTop="1" thickBot="1" x14ac:dyDescent="0.25">
      <c r="B25" s="89"/>
      <c r="C25" s="117"/>
      <c r="D25" s="29" t="str">
        <f>IF(B24="","",VLOOKUP(B24,生徒,3))</f>
        <v/>
      </c>
      <c r="E25" s="30" t="str">
        <f>IF(B24="","",VLOOKUP(B24,生徒,4))</f>
        <v/>
      </c>
      <c r="F25" s="94" t="e">
        <v>#N/A</v>
      </c>
      <c r="G25" s="96" t="s">
        <v>78</v>
      </c>
      <c r="H25" s="94" t="s">
        <v>78</v>
      </c>
      <c r="I25" s="100"/>
      <c r="J25" s="87"/>
      <c r="L25" t="s">
        <v>54</v>
      </c>
    </row>
    <row r="26" spans="2:12" ht="12" customHeight="1" thickTop="1" thickBot="1" x14ac:dyDescent="0.25">
      <c r="B26" s="89"/>
      <c r="C26" s="117"/>
      <c r="D26" s="31" t="str">
        <f>IF(B26="","",VLOOKUP(B26,生徒,5))</f>
        <v/>
      </c>
      <c r="E26" s="32" t="str">
        <f>IF(B26="","",VLOOKUP($B26,生徒,6))</f>
        <v/>
      </c>
      <c r="F26" s="94" t="str">
        <f>IF(B26="","",VLOOKUP(B26,生徒,9))</f>
        <v/>
      </c>
      <c r="G26" s="96" t="str">
        <f>IF(B26="","",VLOOKUP(B26,生徒,8))</f>
        <v/>
      </c>
      <c r="H26" s="94" t="str">
        <f>IF(B26="","",VLOOKUP(B26,生徒,2))</f>
        <v/>
      </c>
      <c r="I26" s="123"/>
      <c r="J26" s="87"/>
    </row>
    <row r="27" spans="2:12" ht="19.5" customHeight="1" thickTop="1" thickBot="1" x14ac:dyDescent="0.25">
      <c r="B27" s="89"/>
      <c r="C27" s="118"/>
      <c r="D27" s="33" t="str">
        <f>IF(B26="","",VLOOKUP(B26,生徒,3))</f>
        <v/>
      </c>
      <c r="E27" s="34" t="str">
        <f>IF(B26="","",VLOOKUP(B26,生徒,4))</f>
        <v/>
      </c>
      <c r="F27" s="97" t="s">
        <v>78</v>
      </c>
      <c r="G27" s="98" t="s">
        <v>78</v>
      </c>
      <c r="H27" s="97" t="s">
        <v>78</v>
      </c>
      <c r="I27" s="124"/>
      <c r="J27" s="88"/>
    </row>
    <row r="28" spans="2:12" ht="12" customHeight="1" thickTop="1" thickBot="1" x14ac:dyDescent="0.25">
      <c r="B28" s="89"/>
      <c r="C28" s="119" t="s">
        <v>87</v>
      </c>
      <c r="D28" s="27" t="str">
        <f>IF(B28="","",VLOOKUP(B28,生徒,5))</f>
        <v/>
      </c>
      <c r="E28" s="28" t="str">
        <f>IF(B28="","",VLOOKUP($B28,生徒,6))</f>
        <v/>
      </c>
      <c r="F28" s="93" t="str">
        <f>IF(B28="","",VLOOKUP(B28,生徒,9))</f>
        <v/>
      </c>
      <c r="G28" s="95" t="str">
        <f>IF(B28="","",VLOOKUP(B28,生徒,8))</f>
        <v/>
      </c>
      <c r="H28" s="93" t="str">
        <f>IF(B28="","",VLOOKUP(B28,生徒,2))</f>
        <v/>
      </c>
      <c r="I28" s="99"/>
      <c r="J28" s="86"/>
    </row>
    <row r="29" spans="2:12" ht="19.5" customHeight="1" thickTop="1" thickBot="1" x14ac:dyDescent="0.25">
      <c r="B29" s="89"/>
      <c r="C29" s="117"/>
      <c r="D29" s="29" t="str">
        <f>IF(B28="","",VLOOKUP(B28,生徒,3))</f>
        <v/>
      </c>
      <c r="E29" s="30" t="str">
        <f>IF(B28="","",VLOOKUP(B28,生徒,4))</f>
        <v/>
      </c>
      <c r="F29" s="94" t="e">
        <v>#N/A</v>
      </c>
      <c r="G29" s="96" t="s">
        <v>78</v>
      </c>
      <c r="H29" s="94" t="s">
        <v>78</v>
      </c>
      <c r="I29" s="100"/>
      <c r="J29" s="87"/>
    </row>
    <row r="30" spans="2:12" ht="12" customHeight="1" thickTop="1" thickBot="1" x14ac:dyDescent="0.25">
      <c r="B30" s="89"/>
      <c r="C30" s="117"/>
      <c r="D30" s="31" t="str">
        <f>IF(B30="","",VLOOKUP(B30,生徒,5))</f>
        <v/>
      </c>
      <c r="E30" s="32" t="str">
        <f>IF(B30="","",VLOOKUP($B30,生徒,6))</f>
        <v/>
      </c>
      <c r="F30" s="94" t="str">
        <f>IF(B30="","",VLOOKUP(B30,生徒,9))</f>
        <v/>
      </c>
      <c r="G30" s="96" t="str">
        <f>IF(B30="","",VLOOKUP(B30,生徒,8))</f>
        <v/>
      </c>
      <c r="H30" s="94" t="str">
        <f>IF(B30="","",VLOOKUP(B30,生徒,2))</f>
        <v/>
      </c>
      <c r="I30" s="123"/>
      <c r="J30" s="87"/>
    </row>
    <row r="31" spans="2:12" ht="19.5" customHeight="1" thickTop="1" thickBot="1" x14ac:dyDescent="0.25">
      <c r="B31" s="89"/>
      <c r="C31" s="120"/>
      <c r="D31" s="33" t="str">
        <f>IF(B30="","",VLOOKUP(B30,生徒,3))</f>
        <v/>
      </c>
      <c r="E31" s="34" t="str">
        <f>IF(B30="","",VLOOKUP(B30,生徒,4))</f>
        <v/>
      </c>
      <c r="F31" s="97" t="s">
        <v>78</v>
      </c>
      <c r="G31" s="98" t="s">
        <v>78</v>
      </c>
      <c r="H31" s="97" t="s">
        <v>78</v>
      </c>
      <c r="I31" s="124"/>
      <c r="J31" s="88"/>
    </row>
    <row r="32" spans="2:12" ht="12" customHeight="1" thickTop="1" thickBot="1" x14ac:dyDescent="0.25">
      <c r="B32" s="89"/>
      <c r="C32" s="116" t="s">
        <v>88</v>
      </c>
      <c r="D32" s="27" t="str">
        <f>IF(B32="","",VLOOKUP(B32,生徒,5))</f>
        <v/>
      </c>
      <c r="E32" s="28" t="str">
        <f>IF(B32="","",VLOOKUP($B32,生徒,6))</f>
        <v/>
      </c>
      <c r="F32" s="93" t="str">
        <f>IF(B32="","",VLOOKUP(B32,生徒,9))</f>
        <v/>
      </c>
      <c r="G32" s="95" t="str">
        <f>IF(B32="","",VLOOKUP(B32,生徒,8))</f>
        <v/>
      </c>
      <c r="H32" s="93" t="str">
        <f>IF(B32="","",VLOOKUP(B32,生徒,2))</f>
        <v/>
      </c>
      <c r="I32" s="99"/>
      <c r="J32" s="86"/>
    </row>
    <row r="33" spans="2:12" ht="19.5" customHeight="1" thickTop="1" thickBot="1" x14ac:dyDescent="0.25">
      <c r="B33" s="89"/>
      <c r="C33" s="117"/>
      <c r="D33" s="29" t="str">
        <f>IF(B32="","",VLOOKUP(B32,生徒,3))</f>
        <v/>
      </c>
      <c r="E33" s="30" t="str">
        <f>IF(B32="","",VLOOKUP(B32,生徒,4))</f>
        <v/>
      </c>
      <c r="F33" s="94" t="e">
        <v>#N/A</v>
      </c>
      <c r="G33" s="96" t="s">
        <v>78</v>
      </c>
      <c r="H33" s="94" t="s">
        <v>78</v>
      </c>
      <c r="I33" s="100"/>
      <c r="J33" s="87"/>
    </row>
    <row r="34" spans="2:12" ht="12" customHeight="1" thickTop="1" thickBot="1" x14ac:dyDescent="0.25">
      <c r="B34" s="89"/>
      <c r="C34" s="117"/>
      <c r="D34" s="31" t="str">
        <f>IF(B34="","",VLOOKUP(B34,生徒,5))</f>
        <v/>
      </c>
      <c r="E34" s="32" t="str">
        <f>IF(B34="","",VLOOKUP($B34,生徒,6))</f>
        <v/>
      </c>
      <c r="F34" s="94" t="str">
        <f>IF(B34="","",VLOOKUP(B34,生徒,9))</f>
        <v/>
      </c>
      <c r="G34" s="96" t="str">
        <f>IF(B34="","",VLOOKUP(B34,生徒,8))</f>
        <v/>
      </c>
      <c r="H34" s="94" t="str">
        <f>IF(B34="","",VLOOKUP(B34,生徒,2))</f>
        <v/>
      </c>
      <c r="I34" s="123"/>
      <c r="J34" s="87"/>
    </row>
    <row r="35" spans="2:12" ht="19.5" customHeight="1" thickTop="1" thickBot="1" x14ac:dyDescent="0.25">
      <c r="B35" s="89"/>
      <c r="C35" s="118"/>
      <c r="D35" s="33" t="str">
        <f>IF(B34="","",VLOOKUP(B34,生徒,3))</f>
        <v/>
      </c>
      <c r="E35" s="34" t="str">
        <f>IF(B34="","",VLOOKUP(B34,生徒,4))</f>
        <v/>
      </c>
      <c r="F35" s="97" t="s">
        <v>78</v>
      </c>
      <c r="G35" s="98" t="s">
        <v>78</v>
      </c>
      <c r="H35" s="97" t="s">
        <v>78</v>
      </c>
      <c r="I35" s="124"/>
      <c r="J35" s="88"/>
    </row>
    <row r="36" spans="2:12" ht="12" customHeight="1" thickTop="1" thickBot="1" x14ac:dyDescent="0.25">
      <c r="B36" s="89"/>
      <c r="C36" s="119" t="s">
        <v>89</v>
      </c>
      <c r="D36" s="27" t="str">
        <f>IF(B36="","",VLOOKUP(B36,生徒,5))</f>
        <v/>
      </c>
      <c r="E36" s="28" t="str">
        <f>IF(B36="","",VLOOKUP($B36,生徒,6))</f>
        <v/>
      </c>
      <c r="F36" s="93" t="str">
        <f>IF(B36="","",VLOOKUP(B36,生徒,9))</f>
        <v/>
      </c>
      <c r="G36" s="95" t="str">
        <f>IF(B36="","",VLOOKUP(B36,生徒,8))</f>
        <v/>
      </c>
      <c r="H36" s="93" t="str">
        <f>IF(B36="","",VLOOKUP(B36,生徒,2))</f>
        <v/>
      </c>
      <c r="I36" s="99"/>
      <c r="J36" s="86"/>
    </row>
    <row r="37" spans="2:12" ht="19.5" customHeight="1" thickTop="1" thickBot="1" x14ac:dyDescent="0.25">
      <c r="B37" s="89"/>
      <c r="C37" s="117"/>
      <c r="D37" s="29" t="str">
        <f>IF(B36="","",VLOOKUP(B36,生徒,3))</f>
        <v/>
      </c>
      <c r="E37" s="30" t="str">
        <f>IF(B36="","",VLOOKUP(B36,生徒,4))</f>
        <v/>
      </c>
      <c r="F37" s="94" t="e">
        <v>#N/A</v>
      </c>
      <c r="G37" s="96" t="s">
        <v>78</v>
      </c>
      <c r="H37" s="94" t="s">
        <v>78</v>
      </c>
      <c r="I37" s="100"/>
      <c r="J37" s="87"/>
    </row>
    <row r="38" spans="2:12" ht="12" customHeight="1" thickTop="1" thickBot="1" x14ac:dyDescent="0.25">
      <c r="B38" s="89"/>
      <c r="C38" s="117"/>
      <c r="D38" s="31" t="str">
        <f>IF(B38="","",VLOOKUP(B38,生徒,5))</f>
        <v/>
      </c>
      <c r="E38" s="32" t="str">
        <f>IF(B38="","",VLOOKUP($B38,生徒,6))</f>
        <v/>
      </c>
      <c r="F38" s="94" t="str">
        <f>IF(B38="","",VLOOKUP(B38,生徒,9))</f>
        <v/>
      </c>
      <c r="G38" s="96" t="str">
        <f>IF(B38="","",VLOOKUP(B38,生徒,8))</f>
        <v/>
      </c>
      <c r="H38" s="94" t="str">
        <f>IF(B38="","",VLOOKUP(B38,生徒,2))</f>
        <v/>
      </c>
      <c r="I38" s="123"/>
      <c r="J38" s="87"/>
    </row>
    <row r="39" spans="2:12" ht="19.5" customHeight="1" thickTop="1" thickBot="1" x14ac:dyDescent="0.25">
      <c r="B39" s="89"/>
      <c r="C39" s="118"/>
      <c r="D39" s="33" t="str">
        <f>IF(B38="","",VLOOKUP(B38,生徒,3))</f>
        <v/>
      </c>
      <c r="E39" s="34" t="str">
        <f>IF(B38="","",VLOOKUP(B38,生徒,4))</f>
        <v/>
      </c>
      <c r="F39" s="97" t="s">
        <v>78</v>
      </c>
      <c r="G39" s="98" t="s">
        <v>78</v>
      </c>
      <c r="H39" s="97" t="s">
        <v>78</v>
      </c>
      <c r="I39" s="124"/>
      <c r="J39" s="88"/>
    </row>
    <row r="40" spans="2:12" ht="12" customHeight="1" thickTop="1" thickBot="1" x14ac:dyDescent="0.25">
      <c r="B40" s="89"/>
      <c r="C40" s="116" t="s">
        <v>90</v>
      </c>
      <c r="D40" s="27" t="str">
        <f>IF(B40="","",VLOOKUP(B40,生徒,5))</f>
        <v/>
      </c>
      <c r="E40" s="28" t="str">
        <f>IF(B40="","",VLOOKUP($B40,生徒,6))</f>
        <v/>
      </c>
      <c r="F40" s="93" t="str">
        <f>IF(B40="","",VLOOKUP(B40,生徒,9))</f>
        <v/>
      </c>
      <c r="G40" s="95" t="str">
        <f>IF(B40="","",VLOOKUP(B40,生徒,8))</f>
        <v/>
      </c>
      <c r="H40" s="93" t="str">
        <f>IF(B40="","",VLOOKUP(B40,生徒,2))</f>
        <v/>
      </c>
      <c r="I40" s="99"/>
      <c r="J40" s="86"/>
      <c r="L40" s="10" t="s">
        <v>53</v>
      </c>
    </row>
    <row r="41" spans="2:12" ht="19.5" customHeight="1" thickTop="1" thickBot="1" x14ac:dyDescent="0.25">
      <c r="B41" s="89"/>
      <c r="C41" s="117"/>
      <c r="D41" s="29" t="str">
        <f>IF(B40="","",VLOOKUP(B40,生徒,3))</f>
        <v/>
      </c>
      <c r="E41" s="30" t="str">
        <f>IF(B40="","",VLOOKUP(B40,生徒,4))</f>
        <v/>
      </c>
      <c r="F41" s="94" t="e">
        <v>#N/A</v>
      </c>
      <c r="G41" s="96" t="s">
        <v>78</v>
      </c>
      <c r="H41" s="94" t="s">
        <v>78</v>
      </c>
      <c r="I41" s="100"/>
      <c r="J41" s="87"/>
      <c r="L41" t="s">
        <v>54</v>
      </c>
    </row>
    <row r="42" spans="2:12" ht="12" customHeight="1" thickTop="1" thickBot="1" x14ac:dyDescent="0.25">
      <c r="B42" s="89"/>
      <c r="C42" s="117"/>
      <c r="D42" s="31" t="str">
        <f>IF(B42="","",VLOOKUP(B42,生徒,5))</f>
        <v/>
      </c>
      <c r="E42" s="32" t="str">
        <f>IF(B42="","",VLOOKUP($B42,生徒,6))</f>
        <v/>
      </c>
      <c r="F42" s="94" t="str">
        <f>IF(B42="","",VLOOKUP(B42,生徒,9))</f>
        <v/>
      </c>
      <c r="G42" s="96" t="str">
        <f>IF(B42="","",VLOOKUP(B42,生徒,8))</f>
        <v/>
      </c>
      <c r="H42" s="94" t="str">
        <f>IF(B42="","",VLOOKUP(B42,生徒,2))</f>
        <v/>
      </c>
      <c r="I42" s="123"/>
      <c r="J42" s="87"/>
    </row>
    <row r="43" spans="2:12" ht="19.5" customHeight="1" thickTop="1" thickBot="1" x14ac:dyDescent="0.25">
      <c r="B43" s="89"/>
      <c r="C43" s="118"/>
      <c r="D43" s="33" t="str">
        <f>IF(B42="","",VLOOKUP(B42,生徒,3))</f>
        <v/>
      </c>
      <c r="E43" s="34" t="str">
        <f>IF(B42="","",VLOOKUP(B42,生徒,4))</f>
        <v/>
      </c>
      <c r="F43" s="97" t="s">
        <v>78</v>
      </c>
      <c r="G43" s="98" t="s">
        <v>78</v>
      </c>
      <c r="H43" s="97" t="s">
        <v>78</v>
      </c>
      <c r="I43" s="124"/>
      <c r="J43" s="88"/>
    </row>
    <row r="44" spans="2:12" ht="12" customHeight="1" thickTop="1" thickBot="1" x14ac:dyDescent="0.25">
      <c r="B44" s="89"/>
      <c r="C44" s="119" t="s">
        <v>91</v>
      </c>
      <c r="D44" s="27" t="str">
        <f>IF(B44="","",VLOOKUP(B44,生徒,5))</f>
        <v/>
      </c>
      <c r="E44" s="28" t="str">
        <f>IF(B44="","",VLOOKUP($B44,生徒,6))</f>
        <v/>
      </c>
      <c r="F44" s="93" t="str">
        <f>IF(B44="","",VLOOKUP(B44,生徒,9))</f>
        <v/>
      </c>
      <c r="G44" s="95" t="str">
        <f>IF(B44="","",VLOOKUP(B44,生徒,8))</f>
        <v/>
      </c>
      <c r="H44" s="93" t="str">
        <f>IF(B44="","",VLOOKUP(B44,生徒,2))</f>
        <v/>
      </c>
      <c r="I44" s="99"/>
      <c r="J44" s="86"/>
    </row>
    <row r="45" spans="2:12" ht="19.5" customHeight="1" thickTop="1" thickBot="1" x14ac:dyDescent="0.25">
      <c r="B45" s="89"/>
      <c r="C45" s="117"/>
      <c r="D45" s="29" t="str">
        <f>IF(B44="","",VLOOKUP(B44,生徒,3))</f>
        <v/>
      </c>
      <c r="E45" s="30" t="str">
        <f>IF(B44="","",VLOOKUP(B44,生徒,4))</f>
        <v/>
      </c>
      <c r="F45" s="94" t="e">
        <v>#N/A</v>
      </c>
      <c r="G45" s="96" t="s">
        <v>78</v>
      </c>
      <c r="H45" s="94" t="s">
        <v>78</v>
      </c>
      <c r="I45" s="100"/>
      <c r="J45" s="87"/>
    </row>
    <row r="46" spans="2:12" ht="12" customHeight="1" thickTop="1" thickBot="1" x14ac:dyDescent="0.25">
      <c r="B46" s="89"/>
      <c r="C46" s="117"/>
      <c r="D46" s="31" t="str">
        <f>IF(B46="","",VLOOKUP(B46,生徒,5))</f>
        <v/>
      </c>
      <c r="E46" s="32" t="str">
        <f>IF(B46="","",VLOOKUP($B46,生徒,6))</f>
        <v/>
      </c>
      <c r="F46" s="94" t="str">
        <f>IF(B46="","",VLOOKUP(B46,生徒,9))</f>
        <v/>
      </c>
      <c r="G46" s="96" t="str">
        <f>IF(B46="","",VLOOKUP(B46,生徒,8))</f>
        <v/>
      </c>
      <c r="H46" s="94" t="str">
        <f>IF(B46="","",VLOOKUP(B46,生徒,2))</f>
        <v/>
      </c>
      <c r="I46" s="123"/>
      <c r="J46" s="87"/>
    </row>
    <row r="47" spans="2:12" ht="19.5" customHeight="1" thickTop="1" thickBot="1" x14ac:dyDescent="0.25">
      <c r="B47" s="89"/>
      <c r="C47" s="118"/>
      <c r="D47" s="33" t="str">
        <f>IF(B46="","",VLOOKUP(B46,生徒,3))</f>
        <v/>
      </c>
      <c r="E47" s="34" t="str">
        <f>IF(B46="","",VLOOKUP(B46,生徒,4))</f>
        <v/>
      </c>
      <c r="F47" s="97" t="s">
        <v>78</v>
      </c>
      <c r="G47" s="98" t="s">
        <v>78</v>
      </c>
      <c r="H47" s="97" t="s">
        <v>78</v>
      </c>
      <c r="I47" s="124"/>
      <c r="J47" s="88"/>
    </row>
    <row r="48" spans="2:12" ht="12.75" customHeight="1" thickTop="1" x14ac:dyDescent="0.2">
      <c r="C48" s="35"/>
      <c r="D48" s="35"/>
      <c r="E48" s="35"/>
      <c r="F48" s="35"/>
      <c r="G48" s="35"/>
      <c r="H48" s="35"/>
      <c r="I48" s="35"/>
      <c r="J48" s="35"/>
    </row>
    <row r="49" spans="2:12" ht="16.5" customHeight="1" x14ac:dyDescent="0.2">
      <c r="C49" s="26"/>
      <c r="D49" s="139" t="s">
        <v>53</v>
      </c>
      <c r="E49" s="139"/>
      <c r="F49" s="139"/>
      <c r="G49" s="26"/>
      <c r="H49" s="26"/>
      <c r="I49" s="26"/>
      <c r="J49" s="26"/>
    </row>
    <row r="50" spans="2:12" ht="16.5" customHeight="1" x14ac:dyDescent="0.2">
      <c r="C50" s="26"/>
      <c r="D50" s="35"/>
      <c r="E50" s="35"/>
      <c r="F50" s="35"/>
      <c r="G50" s="121">
        <f ca="1">TODAY()</f>
        <v>45729</v>
      </c>
      <c r="H50" s="121"/>
      <c r="I50" s="36"/>
      <c r="J50" s="35"/>
    </row>
    <row r="51" spans="2:12" ht="18" customHeight="1" x14ac:dyDescent="0.2">
      <c r="C51" s="101" t="str">
        <f>IF(基本設定!G11="","基本設定のシートで学校名・学校長名を入力してください。","学校名・学校長名 ［　"&amp;基本設定!G11&amp;"　校長　"&amp;基本設定!G14&amp;"　］　印　")</f>
        <v>基本設定のシートで学校名・学校長名を入力してください。</v>
      </c>
      <c r="D51" s="101"/>
      <c r="E51" s="101"/>
      <c r="F51" s="101"/>
      <c r="G51" s="101"/>
      <c r="H51" s="101"/>
      <c r="I51" s="101"/>
      <c r="J51" s="101"/>
    </row>
    <row r="52" spans="2:12" ht="18" customHeight="1" x14ac:dyDescent="0.2">
      <c r="C52" s="101" t="str">
        <f>IF(基本設定!G20="","基本設定のシートで引率責任者氏名を入力してください。　　","引率責任者氏名　［　"&amp;基本設定!G20&amp;"　］　　　")</f>
        <v>基本設定のシートで引率責任者氏名を入力してください。　　</v>
      </c>
      <c r="D52" s="101"/>
      <c r="E52" s="101"/>
      <c r="F52" s="101"/>
      <c r="G52" s="101"/>
      <c r="H52" s="101"/>
      <c r="I52" s="101"/>
      <c r="J52" s="101"/>
    </row>
    <row r="53" spans="2:12" ht="18" customHeight="1" x14ac:dyDescent="0.2">
      <c r="C53" s="101" t="str">
        <f>IF(基本設定!G23="","基本設定のシートで申込み責任者氏名を入力してください。　　","申込み責任者氏名　［　"&amp;基本設定!G23&amp;"　］　印　")</f>
        <v>基本設定のシートで申込み責任者氏名を入力してください。　　</v>
      </c>
      <c r="D53" s="101"/>
      <c r="E53" s="101"/>
      <c r="F53" s="101"/>
      <c r="G53" s="101"/>
      <c r="H53" s="101"/>
      <c r="I53" s="101"/>
      <c r="J53" s="101"/>
    </row>
    <row r="54" spans="2:12" ht="16.5" customHeight="1" x14ac:dyDescent="0.2">
      <c r="C54" s="11"/>
      <c r="D54" s="9"/>
      <c r="E54" s="9"/>
      <c r="F54" s="9"/>
      <c r="G54" s="9"/>
      <c r="H54" s="9"/>
      <c r="I54" s="9"/>
    </row>
    <row r="55" spans="2:12" ht="25.5" customHeight="1" x14ac:dyDescent="0.2">
      <c r="C55" s="102" t="s">
        <v>97</v>
      </c>
      <c r="D55" s="102"/>
      <c r="E55" s="102"/>
      <c r="F55" s="102"/>
      <c r="G55" s="102"/>
      <c r="H55" s="102"/>
      <c r="I55" s="102"/>
      <c r="J55" s="102"/>
    </row>
    <row r="56" spans="2:12" ht="25.5" customHeight="1" thickBot="1" x14ac:dyDescent="0.25">
      <c r="C56" s="125" t="s">
        <v>60</v>
      </c>
      <c r="D56" s="125"/>
      <c r="E56" s="125"/>
      <c r="F56" s="125"/>
      <c r="G56" s="125"/>
      <c r="H56" s="125"/>
      <c r="I56" s="125"/>
      <c r="J56" s="125"/>
      <c r="L56" t="str">
        <f>"令和"&amp;基本設定!$H$8&amp;"年度  宮城県高等学校ソフトテニス夏季大会"</f>
        <v>令和7年度  宮城県高等学校ソフトテニス夏季大会</v>
      </c>
    </row>
    <row r="57" spans="2:12" ht="25.5" customHeight="1" thickBot="1" x14ac:dyDescent="0.25">
      <c r="B57" s="8"/>
      <c r="C57" s="24"/>
      <c r="D57" s="25">
        <f>基本設定!$G$29</f>
        <v>0</v>
      </c>
      <c r="E57" s="24"/>
      <c r="F57" s="24"/>
      <c r="G57" s="24"/>
      <c r="H57" s="26"/>
      <c r="I57" s="26"/>
      <c r="J57" s="24"/>
    </row>
    <row r="58" spans="2:12" ht="25.5" customHeight="1" thickBot="1" x14ac:dyDescent="0.25">
      <c r="B58" s="8"/>
      <c r="C58" s="115" t="str">
        <f>IF(基本設定!G64="","基本設定のシートで学校名を入力してください。","学校名　［　"&amp;基本設定!G64&amp;"　］")</f>
        <v>基本設定のシートで学校名を入力してください。</v>
      </c>
      <c r="D58" s="115"/>
      <c r="E58" s="115"/>
      <c r="F58" s="115"/>
      <c r="G58" s="115"/>
      <c r="H58" s="115"/>
      <c r="I58" s="115"/>
      <c r="J58" s="115"/>
    </row>
    <row r="59" spans="2:12" ht="14.25" customHeight="1" x14ac:dyDescent="0.2">
      <c r="B59" s="8"/>
      <c r="C59" s="111" t="s">
        <v>63</v>
      </c>
      <c r="D59" s="103" t="s">
        <v>47</v>
      </c>
      <c r="E59" s="104"/>
      <c r="F59" s="105" t="s">
        <v>48</v>
      </c>
      <c r="G59" s="105" t="s">
        <v>49</v>
      </c>
      <c r="H59" s="107" t="s">
        <v>50</v>
      </c>
      <c r="I59" s="105" t="s">
        <v>61</v>
      </c>
      <c r="J59" s="113" t="s">
        <v>65</v>
      </c>
    </row>
    <row r="60" spans="2:12" ht="25.5" customHeight="1" thickBot="1" x14ac:dyDescent="0.25">
      <c r="B60" s="8"/>
      <c r="C60" s="112"/>
      <c r="D60" s="109" t="s">
        <v>51</v>
      </c>
      <c r="E60" s="110"/>
      <c r="F60" s="106"/>
      <c r="G60" s="106"/>
      <c r="H60" s="108"/>
      <c r="I60" s="126"/>
      <c r="J60" s="114"/>
    </row>
    <row r="61" spans="2:12" ht="12" customHeight="1" thickTop="1" thickBot="1" x14ac:dyDescent="0.25">
      <c r="B61" s="89"/>
      <c r="C61" s="116"/>
      <c r="D61" s="27" t="str">
        <f>IF(B61="","",VLOOKUP(B61,生徒,5))</f>
        <v/>
      </c>
      <c r="E61" s="28" t="str">
        <f>IF(B61="","",VLOOKUP($B61,生徒,6))</f>
        <v/>
      </c>
      <c r="F61" s="93" t="str">
        <f>IF(B61="","",VLOOKUP(B61,生徒,9))</f>
        <v/>
      </c>
      <c r="G61" s="95" t="str">
        <f>IF(B61="","",VLOOKUP(B61,生徒,8))</f>
        <v/>
      </c>
      <c r="H61" s="93" t="str">
        <f>IF(B61="","",VLOOKUP(B61,生徒,2))</f>
        <v/>
      </c>
      <c r="I61" s="99"/>
      <c r="J61" s="86"/>
      <c r="L61" s="10" t="s">
        <v>53</v>
      </c>
    </row>
    <row r="62" spans="2:12" ht="19.5" customHeight="1" thickTop="1" thickBot="1" x14ac:dyDescent="0.25">
      <c r="B62" s="89"/>
      <c r="C62" s="117"/>
      <c r="D62" s="29" t="str">
        <f>IF(B61="","",VLOOKUP(B61,生徒,3))</f>
        <v/>
      </c>
      <c r="E62" s="30" t="str">
        <f>IF(B61="","",VLOOKUP(B61,生徒,4))</f>
        <v/>
      </c>
      <c r="F62" s="94" t="e">
        <v>#N/A</v>
      </c>
      <c r="G62" s="96" t="s">
        <v>78</v>
      </c>
      <c r="H62" s="94" t="s">
        <v>78</v>
      </c>
      <c r="I62" s="100"/>
      <c r="J62" s="87"/>
      <c r="L62" t="s">
        <v>54</v>
      </c>
    </row>
    <row r="63" spans="2:12" ht="12" customHeight="1" thickTop="1" thickBot="1" x14ac:dyDescent="0.25">
      <c r="B63" s="89"/>
      <c r="C63" s="117"/>
      <c r="D63" s="31" t="str">
        <f>IF(B63="","",VLOOKUP(B63,生徒,5))</f>
        <v/>
      </c>
      <c r="E63" s="32" t="str">
        <f>IF(B63="","",VLOOKUP($B63,生徒,6))</f>
        <v/>
      </c>
      <c r="F63" s="94" t="str">
        <f>IF(B63="","",VLOOKUP(B63,生徒,9))</f>
        <v/>
      </c>
      <c r="G63" s="96" t="str">
        <f>IF(B63="","",VLOOKUP(B63,生徒,8))</f>
        <v/>
      </c>
      <c r="H63" s="94" t="str">
        <f>IF(B63="","",VLOOKUP(B63,生徒,2))</f>
        <v/>
      </c>
      <c r="I63" s="123"/>
      <c r="J63" s="87"/>
    </row>
    <row r="64" spans="2:12" ht="19.5" customHeight="1" thickTop="1" thickBot="1" x14ac:dyDescent="0.25">
      <c r="B64" s="89"/>
      <c r="C64" s="118"/>
      <c r="D64" s="33" t="str">
        <f>IF(B63="","",VLOOKUP(B63,生徒,3))</f>
        <v/>
      </c>
      <c r="E64" s="34" t="str">
        <f>IF(B63="","",VLOOKUP(B63,生徒,4))</f>
        <v/>
      </c>
      <c r="F64" s="97" t="s">
        <v>78</v>
      </c>
      <c r="G64" s="98" t="s">
        <v>78</v>
      </c>
      <c r="H64" s="97" t="s">
        <v>78</v>
      </c>
      <c r="I64" s="124"/>
      <c r="J64" s="88"/>
    </row>
    <row r="65" spans="2:12" ht="12" customHeight="1" thickTop="1" thickBot="1" x14ac:dyDescent="0.25">
      <c r="B65" s="89"/>
      <c r="C65" s="119"/>
      <c r="D65" s="27" t="str">
        <f>IF(B65="","",VLOOKUP(B65,生徒,5))</f>
        <v/>
      </c>
      <c r="E65" s="28" t="str">
        <f>IF(B65="","",VLOOKUP($B65,生徒,6))</f>
        <v/>
      </c>
      <c r="F65" s="93" t="str">
        <f>IF(B65="","",VLOOKUP(B65,生徒,9))</f>
        <v/>
      </c>
      <c r="G65" s="95" t="str">
        <f>IF(B65="","",VLOOKUP(B65,生徒,8))</f>
        <v/>
      </c>
      <c r="H65" s="93" t="str">
        <f>IF(B65="","",VLOOKUP(B65,生徒,2))</f>
        <v/>
      </c>
      <c r="I65" s="99"/>
      <c r="J65" s="86"/>
    </row>
    <row r="66" spans="2:12" ht="19.5" customHeight="1" thickTop="1" thickBot="1" x14ac:dyDescent="0.25">
      <c r="B66" s="89"/>
      <c r="C66" s="117"/>
      <c r="D66" s="29" t="str">
        <f>IF(B65="","",VLOOKUP(B65,生徒,3))</f>
        <v/>
      </c>
      <c r="E66" s="30" t="str">
        <f>IF(B65="","",VLOOKUP(B65,生徒,4))</f>
        <v/>
      </c>
      <c r="F66" s="94" t="e">
        <v>#N/A</v>
      </c>
      <c r="G66" s="96" t="s">
        <v>78</v>
      </c>
      <c r="H66" s="94" t="s">
        <v>78</v>
      </c>
      <c r="I66" s="100"/>
      <c r="J66" s="87"/>
    </row>
    <row r="67" spans="2:12" ht="12" customHeight="1" thickTop="1" thickBot="1" x14ac:dyDescent="0.25">
      <c r="B67" s="89"/>
      <c r="C67" s="117"/>
      <c r="D67" s="31" t="str">
        <f>IF(B67="","",VLOOKUP(B67,生徒,5))</f>
        <v/>
      </c>
      <c r="E67" s="32" t="str">
        <f>IF(B67="","",VLOOKUP($B67,生徒,6))</f>
        <v/>
      </c>
      <c r="F67" s="94" t="str">
        <f>IF(B67="","",VLOOKUP(B67,生徒,9))</f>
        <v/>
      </c>
      <c r="G67" s="96" t="str">
        <f>IF(B67="","",VLOOKUP(B67,生徒,8))</f>
        <v/>
      </c>
      <c r="H67" s="94" t="str">
        <f>IF(B67="","",VLOOKUP(B67,生徒,2))</f>
        <v/>
      </c>
      <c r="I67" s="123"/>
      <c r="J67" s="87"/>
    </row>
    <row r="68" spans="2:12" ht="19.5" customHeight="1" thickTop="1" thickBot="1" x14ac:dyDescent="0.25">
      <c r="B68" s="89"/>
      <c r="C68" s="120"/>
      <c r="D68" s="33" t="str">
        <f>IF(B67="","",VLOOKUP(B67,生徒,3))</f>
        <v/>
      </c>
      <c r="E68" s="34" t="str">
        <f>IF(B67="","",VLOOKUP(B67,生徒,4))</f>
        <v/>
      </c>
      <c r="F68" s="97" t="s">
        <v>78</v>
      </c>
      <c r="G68" s="98" t="s">
        <v>78</v>
      </c>
      <c r="H68" s="97" t="s">
        <v>78</v>
      </c>
      <c r="I68" s="124"/>
      <c r="J68" s="88"/>
    </row>
    <row r="69" spans="2:12" ht="12" customHeight="1" thickTop="1" thickBot="1" x14ac:dyDescent="0.25">
      <c r="B69" s="89"/>
      <c r="C69" s="116"/>
      <c r="D69" s="27" t="str">
        <f>IF(B69="","",VLOOKUP(B69,生徒,5))</f>
        <v/>
      </c>
      <c r="E69" s="28" t="str">
        <f>IF(B69="","",VLOOKUP($B69,生徒,6))</f>
        <v/>
      </c>
      <c r="F69" s="93" t="str">
        <f>IF(B69="","",VLOOKUP(B69,生徒,9))</f>
        <v/>
      </c>
      <c r="G69" s="95" t="str">
        <f>IF(B69="","",VLOOKUP(B69,生徒,8))</f>
        <v/>
      </c>
      <c r="H69" s="93" t="str">
        <f>IF(B69="","",VLOOKUP(B69,生徒,2))</f>
        <v/>
      </c>
      <c r="I69" s="99"/>
      <c r="J69" s="86"/>
    </row>
    <row r="70" spans="2:12" ht="19.5" customHeight="1" thickTop="1" thickBot="1" x14ac:dyDescent="0.25">
      <c r="B70" s="89"/>
      <c r="C70" s="117"/>
      <c r="D70" s="29" t="str">
        <f>IF(B69="","",VLOOKUP(B69,生徒,3))</f>
        <v/>
      </c>
      <c r="E70" s="30" t="str">
        <f>IF(B69="","",VLOOKUP(B69,生徒,4))</f>
        <v/>
      </c>
      <c r="F70" s="94" t="e">
        <v>#N/A</v>
      </c>
      <c r="G70" s="96" t="s">
        <v>78</v>
      </c>
      <c r="H70" s="94" t="s">
        <v>78</v>
      </c>
      <c r="I70" s="100"/>
      <c r="J70" s="87"/>
    </row>
    <row r="71" spans="2:12" ht="12" customHeight="1" thickTop="1" thickBot="1" x14ac:dyDescent="0.25">
      <c r="B71" s="89"/>
      <c r="C71" s="117"/>
      <c r="D71" s="31" t="str">
        <f>IF(B71="","",VLOOKUP(B71,生徒,5))</f>
        <v/>
      </c>
      <c r="E71" s="32" t="str">
        <f>IF(B71="","",VLOOKUP($B71,生徒,6))</f>
        <v/>
      </c>
      <c r="F71" s="94" t="str">
        <f>IF(B71="","",VLOOKUP(B71,生徒,9))</f>
        <v/>
      </c>
      <c r="G71" s="96" t="str">
        <f>IF(B71="","",VLOOKUP(B71,生徒,8))</f>
        <v/>
      </c>
      <c r="H71" s="94" t="str">
        <f>IF(B71="","",VLOOKUP(B71,生徒,2))</f>
        <v/>
      </c>
      <c r="I71" s="123"/>
      <c r="J71" s="87"/>
    </row>
    <row r="72" spans="2:12" ht="19.5" customHeight="1" thickTop="1" thickBot="1" x14ac:dyDescent="0.25">
      <c r="B72" s="89"/>
      <c r="C72" s="118"/>
      <c r="D72" s="33" t="str">
        <f>IF(B71="","",VLOOKUP(B71,生徒,3))</f>
        <v/>
      </c>
      <c r="E72" s="34" t="str">
        <f>IF(B71="","",VLOOKUP(B71,生徒,4))</f>
        <v/>
      </c>
      <c r="F72" s="97" t="s">
        <v>78</v>
      </c>
      <c r="G72" s="98" t="s">
        <v>78</v>
      </c>
      <c r="H72" s="97" t="s">
        <v>78</v>
      </c>
      <c r="I72" s="124"/>
      <c r="J72" s="88"/>
    </row>
    <row r="73" spans="2:12" ht="12" customHeight="1" thickTop="1" thickBot="1" x14ac:dyDescent="0.25">
      <c r="B73" s="89"/>
      <c r="C73" s="119"/>
      <c r="D73" s="27" t="str">
        <f>IF(B73="","",VLOOKUP(B73,生徒,5))</f>
        <v/>
      </c>
      <c r="E73" s="28" t="str">
        <f>IF(B73="","",VLOOKUP($B73,生徒,6))</f>
        <v/>
      </c>
      <c r="F73" s="93" t="str">
        <f>IF(B73="","",VLOOKUP(B73,生徒,9))</f>
        <v/>
      </c>
      <c r="G73" s="95" t="str">
        <f>IF(B73="","",VLOOKUP(B73,生徒,8))</f>
        <v/>
      </c>
      <c r="H73" s="93" t="str">
        <f>IF(B73="","",VLOOKUP(B73,生徒,2))</f>
        <v/>
      </c>
      <c r="I73" s="99"/>
      <c r="J73" s="86"/>
    </row>
    <row r="74" spans="2:12" ht="19.5" customHeight="1" thickTop="1" thickBot="1" x14ac:dyDescent="0.25">
      <c r="B74" s="89"/>
      <c r="C74" s="117"/>
      <c r="D74" s="29" t="str">
        <f>IF(B73="","",VLOOKUP(B73,生徒,3))</f>
        <v/>
      </c>
      <c r="E74" s="30" t="str">
        <f>IF(B73="","",VLOOKUP(B73,生徒,4))</f>
        <v/>
      </c>
      <c r="F74" s="94" t="e">
        <v>#N/A</v>
      </c>
      <c r="G74" s="96" t="s">
        <v>78</v>
      </c>
      <c r="H74" s="94" t="s">
        <v>78</v>
      </c>
      <c r="I74" s="100"/>
      <c r="J74" s="87"/>
    </row>
    <row r="75" spans="2:12" ht="12" customHeight="1" thickTop="1" thickBot="1" x14ac:dyDescent="0.25">
      <c r="B75" s="89"/>
      <c r="C75" s="117"/>
      <c r="D75" s="31" t="str">
        <f>IF(B75="","",VLOOKUP(B75,生徒,5))</f>
        <v/>
      </c>
      <c r="E75" s="32" t="str">
        <f>IF(B75="","",VLOOKUP($B75,生徒,6))</f>
        <v/>
      </c>
      <c r="F75" s="94" t="str">
        <f>IF(B75="","",VLOOKUP(B75,生徒,9))</f>
        <v/>
      </c>
      <c r="G75" s="96" t="str">
        <f>IF(B75="","",VLOOKUP(B75,生徒,8))</f>
        <v/>
      </c>
      <c r="H75" s="94" t="str">
        <f>IF(B75="","",VLOOKUP(B75,生徒,2))</f>
        <v/>
      </c>
      <c r="I75" s="123"/>
      <c r="J75" s="87"/>
    </row>
    <row r="76" spans="2:12" ht="19.5" customHeight="1" thickTop="1" thickBot="1" x14ac:dyDescent="0.25">
      <c r="B76" s="89"/>
      <c r="C76" s="118"/>
      <c r="D76" s="33" t="str">
        <f>IF(B75="","",VLOOKUP(B75,生徒,3))</f>
        <v/>
      </c>
      <c r="E76" s="34" t="str">
        <f>IF(B75="","",VLOOKUP(B75,生徒,4))</f>
        <v/>
      </c>
      <c r="F76" s="97" t="s">
        <v>78</v>
      </c>
      <c r="G76" s="98" t="s">
        <v>78</v>
      </c>
      <c r="H76" s="97" t="s">
        <v>78</v>
      </c>
      <c r="I76" s="124"/>
      <c r="J76" s="88"/>
    </row>
    <row r="77" spans="2:12" ht="12" customHeight="1" thickTop="1" thickBot="1" x14ac:dyDescent="0.25">
      <c r="B77" s="89"/>
      <c r="C77" s="116"/>
      <c r="D77" s="27" t="str">
        <f>IF(B77="","",VLOOKUP(B77,生徒,5))</f>
        <v/>
      </c>
      <c r="E77" s="28" t="str">
        <f>IF(B77="","",VLOOKUP($B77,生徒,6))</f>
        <v/>
      </c>
      <c r="F77" s="93" t="str">
        <f>IF(B77="","",VLOOKUP(B77,生徒,9))</f>
        <v/>
      </c>
      <c r="G77" s="95" t="str">
        <f>IF(B77="","",VLOOKUP(B77,生徒,8))</f>
        <v/>
      </c>
      <c r="H77" s="93" t="str">
        <f>IF(B77="","",VLOOKUP(B77,生徒,2))</f>
        <v/>
      </c>
      <c r="I77" s="99"/>
      <c r="J77" s="86"/>
      <c r="L77" s="10" t="s">
        <v>53</v>
      </c>
    </row>
    <row r="78" spans="2:12" ht="19.5" customHeight="1" thickTop="1" thickBot="1" x14ac:dyDescent="0.25">
      <c r="B78" s="89"/>
      <c r="C78" s="117"/>
      <c r="D78" s="29" t="str">
        <f>IF(B77="","",VLOOKUP(B77,生徒,3))</f>
        <v/>
      </c>
      <c r="E78" s="30" t="str">
        <f>IF(B77="","",VLOOKUP(B77,生徒,4))</f>
        <v/>
      </c>
      <c r="F78" s="94" t="e">
        <v>#N/A</v>
      </c>
      <c r="G78" s="96" t="s">
        <v>78</v>
      </c>
      <c r="H78" s="94" t="s">
        <v>78</v>
      </c>
      <c r="I78" s="100"/>
      <c r="J78" s="87"/>
      <c r="L78" t="s">
        <v>54</v>
      </c>
    </row>
    <row r="79" spans="2:12" ht="12" customHeight="1" thickTop="1" thickBot="1" x14ac:dyDescent="0.25">
      <c r="B79" s="89"/>
      <c r="C79" s="117"/>
      <c r="D79" s="31" t="str">
        <f>IF(B79="","",VLOOKUP(B79,生徒,5))</f>
        <v/>
      </c>
      <c r="E79" s="32" t="str">
        <f>IF(B79="","",VLOOKUP($B79,生徒,6))</f>
        <v/>
      </c>
      <c r="F79" s="94" t="str">
        <f>IF(B79="","",VLOOKUP(B79,生徒,9))</f>
        <v/>
      </c>
      <c r="G79" s="96" t="str">
        <f>IF(B79="","",VLOOKUP(B79,生徒,8))</f>
        <v/>
      </c>
      <c r="H79" s="94" t="str">
        <f>IF(B79="","",VLOOKUP(B79,生徒,2))</f>
        <v/>
      </c>
      <c r="I79" s="123"/>
      <c r="J79" s="87"/>
    </row>
    <row r="80" spans="2:12" ht="19.5" customHeight="1" thickTop="1" thickBot="1" x14ac:dyDescent="0.25">
      <c r="B80" s="89"/>
      <c r="C80" s="118"/>
      <c r="D80" s="33" t="str">
        <f>IF(B79="","",VLOOKUP(B79,生徒,3))</f>
        <v/>
      </c>
      <c r="E80" s="34" t="str">
        <f>IF(B79="","",VLOOKUP(B79,生徒,4))</f>
        <v/>
      </c>
      <c r="F80" s="97" t="s">
        <v>78</v>
      </c>
      <c r="G80" s="98" t="s">
        <v>78</v>
      </c>
      <c r="H80" s="97" t="s">
        <v>78</v>
      </c>
      <c r="I80" s="124"/>
      <c r="J80" s="88"/>
    </row>
    <row r="81" spans="2:12" ht="12" customHeight="1" thickTop="1" thickBot="1" x14ac:dyDescent="0.25">
      <c r="B81" s="89"/>
      <c r="C81" s="119"/>
      <c r="D81" s="27" t="str">
        <f>IF(B81="","",VLOOKUP(B81,生徒,5))</f>
        <v/>
      </c>
      <c r="E81" s="28" t="str">
        <f>IF(B81="","",VLOOKUP($B81,生徒,6))</f>
        <v/>
      </c>
      <c r="F81" s="93" t="str">
        <f>IF(B81="","",VLOOKUP(B81,生徒,9))</f>
        <v/>
      </c>
      <c r="G81" s="95" t="str">
        <f>IF(B81="","",VLOOKUP(B81,生徒,8))</f>
        <v/>
      </c>
      <c r="H81" s="93" t="str">
        <f>IF(B81="","",VLOOKUP(B81,生徒,2))</f>
        <v/>
      </c>
      <c r="I81" s="99"/>
      <c r="J81" s="86"/>
    </row>
    <row r="82" spans="2:12" ht="19.5" customHeight="1" thickTop="1" thickBot="1" x14ac:dyDescent="0.25">
      <c r="B82" s="89"/>
      <c r="C82" s="117"/>
      <c r="D82" s="29" t="str">
        <f>IF(B81="","",VLOOKUP(B81,生徒,3))</f>
        <v/>
      </c>
      <c r="E82" s="30" t="str">
        <f>IF(B81="","",VLOOKUP(B81,生徒,4))</f>
        <v/>
      </c>
      <c r="F82" s="94" t="e">
        <v>#N/A</v>
      </c>
      <c r="G82" s="96" t="s">
        <v>78</v>
      </c>
      <c r="H82" s="94" t="s">
        <v>78</v>
      </c>
      <c r="I82" s="100"/>
      <c r="J82" s="87"/>
    </row>
    <row r="83" spans="2:12" ht="12" customHeight="1" thickTop="1" thickBot="1" x14ac:dyDescent="0.25">
      <c r="B83" s="89"/>
      <c r="C83" s="117"/>
      <c r="D83" s="31" t="str">
        <f>IF(B83="","",VLOOKUP(B83,生徒,5))</f>
        <v/>
      </c>
      <c r="E83" s="32" t="str">
        <f>IF(B83="","",VLOOKUP($B83,生徒,6))</f>
        <v/>
      </c>
      <c r="F83" s="94" t="str">
        <f>IF(B83="","",VLOOKUP(B83,生徒,9))</f>
        <v/>
      </c>
      <c r="G83" s="96" t="str">
        <f>IF(B83="","",VLOOKUP(B83,生徒,8))</f>
        <v/>
      </c>
      <c r="H83" s="94" t="str">
        <f>IF(B83="","",VLOOKUP(B83,生徒,2))</f>
        <v/>
      </c>
      <c r="I83" s="123"/>
      <c r="J83" s="87"/>
    </row>
    <row r="84" spans="2:12" ht="19.5" customHeight="1" thickTop="1" thickBot="1" x14ac:dyDescent="0.25">
      <c r="B84" s="89"/>
      <c r="C84" s="120"/>
      <c r="D84" s="33" t="str">
        <f>IF(B83="","",VLOOKUP(B83,生徒,3))</f>
        <v/>
      </c>
      <c r="E84" s="34" t="str">
        <f>IF(B83="","",VLOOKUP(B83,生徒,4))</f>
        <v/>
      </c>
      <c r="F84" s="97" t="s">
        <v>78</v>
      </c>
      <c r="G84" s="98" t="s">
        <v>78</v>
      </c>
      <c r="H84" s="97" t="s">
        <v>78</v>
      </c>
      <c r="I84" s="124"/>
      <c r="J84" s="88"/>
    </row>
    <row r="85" spans="2:12" ht="12" customHeight="1" thickTop="1" thickBot="1" x14ac:dyDescent="0.25">
      <c r="B85" s="89"/>
      <c r="C85" s="116"/>
      <c r="D85" s="27" t="str">
        <f>IF(B85="","",VLOOKUP(B85,生徒,5))</f>
        <v/>
      </c>
      <c r="E85" s="28" t="str">
        <f>IF(B85="","",VLOOKUP($B85,生徒,6))</f>
        <v/>
      </c>
      <c r="F85" s="93" t="str">
        <f>IF(B85="","",VLOOKUP(B85,生徒,9))</f>
        <v/>
      </c>
      <c r="G85" s="95" t="str">
        <f>IF(B85="","",VLOOKUP(B85,生徒,8))</f>
        <v/>
      </c>
      <c r="H85" s="93" t="str">
        <f>IF(B85="","",VLOOKUP(B85,生徒,2))</f>
        <v/>
      </c>
      <c r="I85" s="99"/>
      <c r="J85" s="86"/>
    </row>
    <row r="86" spans="2:12" ht="19.5" customHeight="1" thickTop="1" thickBot="1" x14ac:dyDescent="0.25">
      <c r="B86" s="89"/>
      <c r="C86" s="117"/>
      <c r="D86" s="29" t="str">
        <f>IF(B85="","",VLOOKUP(B85,生徒,3))</f>
        <v/>
      </c>
      <c r="E86" s="30" t="str">
        <f>IF(B85="","",VLOOKUP(B85,生徒,4))</f>
        <v/>
      </c>
      <c r="F86" s="94" t="e">
        <v>#N/A</v>
      </c>
      <c r="G86" s="96" t="s">
        <v>78</v>
      </c>
      <c r="H86" s="94" t="s">
        <v>78</v>
      </c>
      <c r="I86" s="100"/>
      <c r="J86" s="87"/>
    </row>
    <row r="87" spans="2:12" ht="12" customHeight="1" thickTop="1" thickBot="1" x14ac:dyDescent="0.25">
      <c r="B87" s="89"/>
      <c r="C87" s="117"/>
      <c r="D87" s="31" t="str">
        <f>IF(B87="","",VLOOKUP(B87,生徒,5))</f>
        <v/>
      </c>
      <c r="E87" s="32" t="str">
        <f>IF(B87="","",VLOOKUP($B87,生徒,6))</f>
        <v/>
      </c>
      <c r="F87" s="94" t="str">
        <f>IF(B87="","",VLOOKUP(B87,生徒,9))</f>
        <v/>
      </c>
      <c r="G87" s="96" t="str">
        <f>IF(B87="","",VLOOKUP(B87,生徒,8))</f>
        <v/>
      </c>
      <c r="H87" s="94" t="str">
        <f>IF(B87="","",VLOOKUP(B87,生徒,2))</f>
        <v/>
      </c>
      <c r="I87" s="123"/>
      <c r="J87" s="87"/>
    </row>
    <row r="88" spans="2:12" ht="19.5" customHeight="1" thickTop="1" thickBot="1" x14ac:dyDescent="0.25">
      <c r="B88" s="89"/>
      <c r="C88" s="118"/>
      <c r="D88" s="33" t="str">
        <f>IF(B87="","",VLOOKUP(B87,生徒,3))</f>
        <v/>
      </c>
      <c r="E88" s="34" t="str">
        <f>IF(B87="","",VLOOKUP(B87,生徒,4))</f>
        <v/>
      </c>
      <c r="F88" s="97" t="s">
        <v>78</v>
      </c>
      <c r="G88" s="98" t="s">
        <v>78</v>
      </c>
      <c r="H88" s="97" t="s">
        <v>78</v>
      </c>
      <c r="I88" s="124"/>
      <c r="J88" s="88"/>
    </row>
    <row r="89" spans="2:12" ht="12" customHeight="1" thickTop="1" thickBot="1" x14ac:dyDescent="0.25">
      <c r="B89" s="89"/>
      <c r="C89" s="119"/>
      <c r="D89" s="27" t="str">
        <f>IF(B89="","",VLOOKUP(B89,生徒,5))</f>
        <v/>
      </c>
      <c r="E89" s="28" t="str">
        <f>IF(B89="","",VLOOKUP($B89,生徒,6))</f>
        <v/>
      </c>
      <c r="F89" s="93" t="str">
        <f>IF(B89="","",VLOOKUP(B89,生徒,9))</f>
        <v/>
      </c>
      <c r="G89" s="95" t="str">
        <f>IF(B89="","",VLOOKUP(B89,生徒,8))</f>
        <v/>
      </c>
      <c r="H89" s="93" t="str">
        <f>IF(B89="","",VLOOKUP(B89,生徒,2))</f>
        <v/>
      </c>
      <c r="I89" s="99"/>
      <c r="J89" s="86"/>
    </row>
    <row r="90" spans="2:12" ht="19.5" customHeight="1" thickTop="1" thickBot="1" x14ac:dyDescent="0.25">
      <c r="B90" s="89"/>
      <c r="C90" s="117"/>
      <c r="D90" s="29" t="str">
        <f>IF(B89="","",VLOOKUP(B89,生徒,3))</f>
        <v/>
      </c>
      <c r="E90" s="30" t="str">
        <f>IF(B89="","",VLOOKUP(B89,生徒,4))</f>
        <v/>
      </c>
      <c r="F90" s="94" t="e">
        <v>#N/A</v>
      </c>
      <c r="G90" s="96" t="s">
        <v>78</v>
      </c>
      <c r="H90" s="94" t="s">
        <v>78</v>
      </c>
      <c r="I90" s="100"/>
      <c r="J90" s="87"/>
    </row>
    <row r="91" spans="2:12" ht="12" customHeight="1" thickTop="1" thickBot="1" x14ac:dyDescent="0.25">
      <c r="B91" s="89"/>
      <c r="C91" s="117"/>
      <c r="D91" s="31" t="str">
        <f>IF(B91="","",VLOOKUP(B91,生徒,5))</f>
        <v/>
      </c>
      <c r="E91" s="32" t="str">
        <f>IF(B91="","",VLOOKUP($B91,生徒,6))</f>
        <v/>
      </c>
      <c r="F91" s="94" t="str">
        <f>IF(B91="","",VLOOKUP(B91,生徒,9))</f>
        <v/>
      </c>
      <c r="G91" s="96" t="str">
        <f>IF(B91="","",VLOOKUP(B91,生徒,8))</f>
        <v/>
      </c>
      <c r="H91" s="94" t="str">
        <f>IF(B91="","",VLOOKUP(B91,生徒,2))</f>
        <v/>
      </c>
      <c r="I91" s="123"/>
      <c r="J91" s="87"/>
    </row>
    <row r="92" spans="2:12" ht="19.5" customHeight="1" thickTop="1" thickBot="1" x14ac:dyDescent="0.25">
      <c r="B92" s="89"/>
      <c r="C92" s="118"/>
      <c r="D92" s="33" t="str">
        <f>IF(B91="","",VLOOKUP(B91,生徒,3))</f>
        <v/>
      </c>
      <c r="E92" s="34" t="str">
        <f>IF(B91="","",VLOOKUP(B91,生徒,4))</f>
        <v/>
      </c>
      <c r="F92" s="97" t="s">
        <v>78</v>
      </c>
      <c r="G92" s="98" t="s">
        <v>78</v>
      </c>
      <c r="H92" s="97" t="s">
        <v>78</v>
      </c>
      <c r="I92" s="124"/>
      <c r="J92" s="88"/>
    </row>
    <row r="93" spans="2:12" ht="12" customHeight="1" thickTop="1" thickBot="1" x14ac:dyDescent="0.25">
      <c r="B93" s="89"/>
      <c r="C93" s="116"/>
      <c r="D93" s="27" t="str">
        <f>IF(B93="","",VLOOKUP(B93,生徒,5))</f>
        <v/>
      </c>
      <c r="E93" s="28" t="str">
        <f>IF(B93="","",VLOOKUP($B93,生徒,6))</f>
        <v/>
      </c>
      <c r="F93" s="93" t="str">
        <f>IF(B93="","",VLOOKUP(B93,生徒,9))</f>
        <v/>
      </c>
      <c r="G93" s="95" t="str">
        <f>IF(B93="","",VLOOKUP(B93,生徒,8))</f>
        <v/>
      </c>
      <c r="H93" s="93" t="str">
        <f>IF(B93="","",VLOOKUP(B93,生徒,2))</f>
        <v/>
      </c>
      <c r="I93" s="99"/>
      <c r="J93" s="86"/>
      <c r="L93" s="10" t="s">
        <v>53</v>
      </c>
    </row>
    <row r="94" spans="2:12" ht="19.5" customHeight="1" thickTop="1" thickBot="1" x14ac:dyDescent="0.25">
      <c r="B94" s="89"/>
      <c r="C94" s="117"/>
      <c r="D94" s="29" t="str">
        <f>IF(B93="","",VLOOKUP(B93,生徒,3))</f>
        <v/>
      </c>
      <c r="E94" s="30" t="str">
        <f>IF(B93="","",VLOOKUP(B93,生徒,4))</f>
        <v/>
      </c>
      <c r="F94" s="94" t="e">
        <v>#N/A</v>
      </c>
      <c r="G94" s="96" t="s">
        <v>78</v>
      </c>
      <c r="H94" s="94" t="s">
        <v>78</v>
      </c>
      <c r="I94" s="100"/>
      <c r="J94" s="87"/>
      <c r="L94" t="s">
        <v>54</v>
      </c>
    </row>
    <row r="95" spans="2:12" ht="12" customHeight="1" thickTop="1" thickBot="1" x14ac:dyDescent="0.25">
      <c r="B95" s="89"/>
      <c r="C95" s="117"/>
      <c r="D95" s="31" t="str">
        <f>IF(B95="","",VLOOKUP(B95,生徒,5))</f>
        <v/>
      </c>
      <c r="E95" s="32" t="str">
        <f>IF(B95="","",VLOOKUP($B95,生徒,6))</f>
        <v/>
      </c>
      <c r="F95" s="94" t="str">
        <f>IF(B95="","",VLOOKUP(B95,生徒,9))</f>
        <v/>
      </c>
      <c r="G95" s="96" t="str">
        <f>IF(B95="","",VLOOKUP(B95,生徒,8))</f>
        <v/>
      </c>
      <c r="H95" s="94" t="str">
        <f>IF(B95="","",VLOOKUP(B95,生徒,2))</f>
        <v/>
      </c>
      <c r="I95" s="123"/>
      <c r="J95" s="87"/>
    </row>
    <row r="96" spans="2:12" ht="19.5" customHeight="1" thickTop="1" thickBot="1" x14ac:dyDescent="0.25">
      <c r="B96" s="89"/>
      <c r="C96" s="118"/>
      <c r="D96" s="33" t="str">
        <f>IF(B95="","",VLOOKUP(B95,生徒,3))</f>
        <v/>
      </c>
      <c r="E96" s="34" t="str">
        <f>IF(B95="","",VLOOKUP(B95,生徒,4))</f>
        <v/>
      </c>
      <c r="F96" s="97" t="s">
        <v>78</v>
      </c>
      <c r="G96" s="98" t="s">
        <v>78</v>
      </c>
      <c r="H96" s="97" t="s">
        <v>78</v>
      </c>
      <c r="I96" s="124"/>
      <c r="J96" s="88"/>
    </row>
    <row r="97" spans="2:10" ht="12" customHeight="1" thickTop="1" thickBot="1" x14ac:dyDescent="0.25">
      <c r="B97" s="89"/>
      <c r="C97" s="119"/>
      <c r="D97" s="27" t="str">
        <f>IF(B97="","",VLOOKUP(B97,生徒,5))</f>
        <v/>
      </c>
      <c r="E97" s="28" t="str">
        <f>IF(B97="","",VLOOKUP($B97,生徒,6))</f>
        <v/>
      </c>
      <c r="F97" s="93" t="str">
        <f>IF(B97="","",VLOOKUP(B97,生徒,9))</f>
        <v/>
      </c>
      <c r="G97" s="95" t="str">
        <f>IF(B97="","",VLOOKUP(B97,生徒,8))</f>
        <v/>
      </c>
      <c r="H97" s="93" t="str">
        <f>IF(B97="","",VLOOKUP(B97,生徒,2))</f>
        <v/>
      </c>
      <c r="I97" s="99"/>
      <c r="J97" s="86"/>
    </row>
    <row r="98" spans="2:10" ht="19.5" customHeight="1" thickTop="1" thickBot="1" x14ac:dyDescent="0.25">
      <c r="B98" s="89"/>
      <c r="C98" s="117"/>
      <c r="D98" s="29" t="str">
        <f>IF(B97="","",VLOOKUP(B97,生徒,3))</f>
        <v/>
      </c>
      <c r="E98" s="30" t="str">
        <f>IF(B97="","",VLOOKUP(B97,生徒,4))</f>
        <v/>
      </c>
      <c r="F98" s="94" t="e">
        <v>#N/A</v>
      </c>
      <c r="G98" s="96" t="s">
        <v>78</v>
      </c>
      <c r="H98" s="94" t="s">
        <v>78</v>
      </c>
      <c r="I98" s="100"/>
      <c r="J98" s="87"/>
    </row>
    <row r="99" spans="2:10" ht="12" customHeight="1" thickTop="1" thickBot="1" x14ac:dyDescent="0.25">
      <c r="B99" s="89"/>
      <c r="C99" s="117"/>
      <c r="D99" s="31" t="str">
        <f>IF(B99="","",VLOOKUP(B99,生徒,5))</f>
        <v/>
      </c>
      <c r="E99" s="32" t="str">
        <f>IF(B99="","",VLOOKUP($B99,生徒,6))</f>
        <v/>
      </c>
      <c r="F99" s="94" t="str">
        <f>IF(B99="","",VLOOKUP(B99,生徒,9))</f>
        <v/>
      </c>
      <c r="G99" s="96" t="str">
        <f>IF(B99="","",VLOOKUP(B99,生徒,8))</f>
        <v/>
      </c>
      <c r="H99" s="94" t="str">
        <f>IF(B99="","",VLOOKUP(B99,生徒,2))</f>
        <v/>
      </c>
      <c r="I99" s="123"/>
      <c r="J99" s="87"/>
    </row>
    <row r="100" spans="2:10" ht="19.5" customHeight="1" thickTop="1" thickBot="1" x14ac:dyDescent="0.25">
      <c r="B100" s="89"/>
      <c r="C100" s="118"/>
      <c r="D100" s="33" t="str">
        <f>IF(B99="","",VLOOKUP(B99,生徒,3))</f>
        <v/>
      </c>
      <c r="E100" s="34" t="str">
        <f>IF(B99="","",VLOOKUP(B99,生徒,4))</f>
        <v/>
      </c>
      <c r="F100" s="97" t="s">
        <v>78</v>
      </c>
      <c r="G100" s="98" t="s">
        <v>78</v>
      </c>
      <c r="H100" s="97" t="s">
        <v>78</v>
      </c>
      <c r="I100" s="124"/>
      <c r="J100" s="88"/>
    </row>
    <row r="101" spans="2:10" ht="12.75" customHeight="1" thickTop="1" x14ac:dyDescent="0.2">
      <c r="C101" s="35"/>
      <c r="D101" s="35"/>
      <c r="E101" s="35"/>
      <c r="F101" s="35"/>
      <c r="G101" s="35"/>
      <c r="H101" s="35"/>
      <c r="I101" s="35"/>
      <c r="J101" s="35"/>
    </row>
    <row r="102" spans="2:10" ht="16.5" customHeight="1" x14ac:dyDescent="0.2">
      <c r="C102" s="26"/>
      <c r="D102" s="139" t="s">
        <v>53</v>
      </c>
      <c r="E102" s="139"/>
      <c r="F102" s="139"/>
      <c r="G102" s="26"/>
      <c r="H102" s="26"/>
      <c r="I102" s="26"/>
      <c r="J102" s="26"/>
    </row>
    <row r="103" spans="2:10" ht="16.5" customHeight="1" x14ac:dyDescent="0.2">
      <c r="C103" s="26"/>
      <c r="D103" s="35"/>
      <c r="E103" s="35"/>
      <c r="F103" s="35"/>
      <c r="G103" s="121">
        <f ca="1">TODAY()</f>
        <v>45729</v>
      </c>
      <c r="H103" s="121"/>
      <c r="I103" s="36"/>
      <c r="J103" s="35"/>
    </row>
    <row r="104" spans="2:10" ht="18" customHeight="1" x14ac:dyDescent="0.2">
      <c r="C104" s="101" t="str">
        <f>IF(基本設定!G11="","基本設定のシートで学校名・学校長名を入力してください。","学校名・学校長名 ［　"&amp;基本設定!G11&amp;"　校長　"&amp;基本設定!G14&amp;"　］　印　")</f>
        <v>基本設定のシートで学校名・学校長名を入力してください。</v>
      </c>
      <c r="D104" s="101"/>
      <c r="E104" s="101"/>
      <c r="F104" s="101"/>
      <c r="G104" s="101"/>
      <c r="H104" s="101"/>
      <c r="I104" s="101"/>
      <c r="J104" s="101"/>
    </row>
    <row r="105" spans="2:10" ht="18" customHeight="1" x14ac:dyDescent="0.2">
      <c r="C105" s="101" t="str">
        <f>IF(基本設定!G20="","基本設定のシートで引率責任者氏名を入力してください。　　","引率責任者氏名　［　"&amp;基本設定!G20&amp;"　］　　　")</f>
        <v>基本設定のシートで引率責任者氏名を入力してください。　　</v>
      </c>
      <c r="D105" s="101"/>
      <c r="E105" s="101"/>
      <c r="F105" s="101"/>
      <c r="G105" s="101"/>
      <c r="H105" s="101"/>
      <c r="I105" s="101"/>
      <c r="J105" s="101"/>
    </row>
    <row r="106" spans="2:10" ht="18" customHeight="1" x14ac:dyDescent="0.2">
      <c r="C106" s="101" t="str">
        <f>IF(基本設定!G23="","基本設定のシートで申込み責任者氏名を入力してください。　　","申込み責任者氏名　［　"&amp;基本設定!G23&amp;"　］　印　")</f>
        <v>基本設定のシートで申込み責任者氏名を入力してください。　　</v>
      </c>
      <c r="D106" s="101"/>
      <c r="E106" s="101"/>
      <c r="F106" s="101"/>
      <c r="G106" s="101"/>
      <c r="H106" s="101"/>
      <c r="I106" s="101"/>
      <c r="J106" s="101"/>
    </row>
  </sheetData>
  <sheetProtection algorithmName="SHA-512" hashValue="ytlB9A51Ht8v8wZ7IR2mDAybeP0B4dGSxjkE0pE8rxXrRgGdFVYmgo1GHN5EN+v54psHzT1ylixmWhEOiGy/xQ==" saltValue="pVb3QX15HPVZfKOhPYkUGA==" spinCount="100000" sheet="1" objects="1" scenarios="1"/>
  <mergeCells count="272">
    <mergeCell ref="H6:H7"/>
    <mergeCell ref="I6:I7"/>
    <mergeCell ref="J6:J7"/>
    <mergeCell ref="D49:F49"/>
    <mergeCell ref="D7:E7"/>
    <mergeCell ref="B8:B9"/>
    <mergeCell ref="C8:C11"/>
    <mergeCell ref="F8:F9"/>
    <mergeCell ref="G8:G9"/>
    <mergeCell ref="B10:B11"/>
    <mergeCell ref="B14:B15"/>
    <mergeCell ref="B12:B13"/>
    <mergeCell ref="I18:I19"/>
    <mergeCell ref="B16:B17"/>
    <mergeCell ref="C16:C19"/>
    <mergeCell ref="F16:F17"/>
    <mergeCell ref="G16:G17"/>
    <mergeCell ref="H16:H17"/>
    <mergeCell ref="I16:I17"/>
    <mergeCell ref="B20:B21"/>
    <mergeCell ref="C20:C23"/>
    <mergeCell ref="F20:F21"/>
    <mergeCell ref="G20:G21"/>
    <mergeCell ref="H20:H21"/>
    <mergeCell ref="C2:J2"/>
    <mergeCell ref="C3:J3"/>
    <mergeCell ref="C5:J5"/>
    <mergeCell ref="C6:C7"/>
    <mergeCell ref="D6:E6"/>
    <mergeCell ref="H12:H13"/>
    <mergeCell ref="I12:I13"/>
    <mergeCell ref="I8:I9"/>
    <mergeCell ref="J8:J11"/>
    <mergeCell ref="H8:H9"/>
    <mergeCell ref="F10:F11"/>
    <mergeCell ref="G10:G11"/>
    <mergeCell ref="H10:H11"/>
    <mergeCell ref="I10:I11"/>
    <mergeCell ref="J12:J15"/>
    <mergeCell ref="F14:F15"/>
    <mergeCell ref="G14:G15"/>
    <mergeCell ref="H14:H15"/>
    <mergeCell ref="I14:I15"/>
    <mergeCell ref="C12:C15"/>
    <mergeCell ref="F12:F13"/>
    <mergeCell ref="G12:G13"/>
    <mergeCell ref="F6:F7"/>
    <mergeCell ref="G6:G7"/>
    <mergeCell ref="J16:J19"/>
    <mergeCell ref="B18:B19"/>
    <mergeCell ref="F18:F19"/>
    <mergeCell ref="G18:G19"/>
    <mergeCell ref="H18:H19"/>
    <mergeCell ref="J20:J23"/>
    <mergeCell ref="I20:I21"/>
    <mergeCell ref="B22:B23"/>
    <mergeCell ref="F22:F23"/>
    <mergeCell ref="G22:G23"/>
    <mergeCell ref="H22:H23"/>
    <mergeCell ref="I22:I23"/>
    <mergeCell ref="B44:B45"/>
    <mergeCell ref="B42:B43"/>
    <mergeCell ref="B40:B41"/>
    <mergeCell ref="B24:B25"/>
    <mergeCell ref="B26:B27"/>
    <mergeCell ref="F26:F27"/>
    <mergeCell ref="G26:G27"/>
    <mergeCell ref="H26:H27"/>
    <mergeCell ref="G24:G25"/>
    <mergeCell ref="I26:I27"/>
    <mergeCell ref="G50:H50"/>
    <mergeCell ref="C51:J51"/>
    <mergeCell ref="C52:J52"/>
    <mergeCell ref="C53:J53"/>
    <mergeCell ref="J40:J43"/>
    <mergeCell ref="H24:H25"/>
    <mergeCell ref="I24:I25"/>
    <mergeCell ref="J44:J47"/>
    <mergeCell ref="J24:J27"/>
    <mergeCell ref="H36:H37"/>
    <mergeCell ref="I36:I37"/>
    <mergeCell ref="J32:J35"/>
    <mergeCell ref="H42:H43"/>
    <mergeCell ref="I42:I43"/>
    <mergeCell ref="H46:H47"/>
    <mergeCell ref="I46:I47"/>
    <mergeCell ref="C44:C47"/>
    <mergeCell ref="I44:I45"/>
    <mergeCell ref="I40:I41"/>
    <mergeCell ref="F42:F43"/>
    <mergeCell ref="G42:G43"/>
    <mergeCell ref="C24:C27"/>
    <mergeCell ref="F24:F25"/>
    <mergeCell ref="B46:B47"/>
    <mergeCell ref="F46:F47"/>
    <mergeCell ref="G46:G47"/>
    <mergeCell ref="C40:C43"/>
    <mergeCell ref="F40:F41"/>
    <mergeCell ref="G40:G41"/>
    <mergeCell ref="G28:G29"/>
    <mergeCell ref="H28:H29"/>
    <mergeCell ref="I28:I29"/>
    <mergeCell ref="I32:I33"/>
    <mergeCell ref="B34:B35"/>
    <mergeCell ref="F34:F35"/>
    <mergeCell ref="G34:G35"/>
    <mergeCell ref="H34:H35"/>
    <mergeCell ref="I34:I35"/>
    <mergeCell ref="B32:B33"/>
    <mergeCell ref="C32:C35"/>
    <mergeCell ref="F32:F33"/>
    <mergeCell ref="G32:G33"/>
    <mergeCell ref="H32:H33"/>
    <mergeCell ref="F44:F45"/>
    <mergeCell ref="G44:G45"/>
    <mergeCell ref="H44:H45"/>
    <mergeCell ref="H40:H41"/>
    <mergeCell ref="J28:J31"/>
    <mergeCell ref="B30:B31"/>
    <mergeCell ref="F30:F31"/>
    <mergeCell ref="G30:G31"/>
    <mergeCell ref="H30:H31"/>
    <mergeCell ref="I30:I31"/>
    <mergeCell ref="B28:B29"/>
    <mergeCell ref="C28:C31"/>
    <mergeCell ref="F28:F29"/>
    <mergeCell ref="J36:J39"/>
    <mergeCell ref="B38:B39"/>
    <mergeCell ref="F38:F39"/>
    <mergeCell ref="G38:G39"/>
    <mergeCell ref="H38:H39"/>
    <mergeCell ref="I38:I39"/>
    <mergeCell ref="B36:B37"/>
    <mergeCell ref="C36:C39"/>
    <mergeCell ref="F36:F37"/>
    <mergeCell ref="G36:G37"/>
    <mergeCell ref="C55:J55"/>
    <mergeCell ref="C56:J56"/>
    <mergeCell ref="C58:J58"/>
    <mergeCell ref="C59:C60"/>
    <mergeCell ref="D59:E59"/>
    <mergeCell ref="F59:F60"/>
    <mergeCell ref="G59:G60"/>
    <mergeCell ref="H59:H60"/>
    <mergeCell ref="I59:I60"/>
    <mergeCell ref="J59:J60"/>
    <mergeCell ref="D60:E60"/>
    <mergeCell ref="B61:B62"/>
    <mergeCell ref="C61:C64"/>
    <mergeCell ref="F61:F62"/>
    <mergeCell ref="G61:G62"/>
    <mergeCell ref="H61:H62"/>
    <mergeCell ref="I61:I62"/>
    <mergeCell ref="J61:J64"/>
    <mergeCell ref="B63:B64"/>
    <mergeCell ref="F63:F64"/>
    <mergeCell ref="G63:G64"/>
    <mergeCell ref="H63:H64"/>
    <mergeCell ref="I63:I64"/>
    <mergeCell ref="B65:B66"/>
    <mergeCell ref="C65:C68"/>
    <mergeCell ref="F65:F66"/>
    <mergeCell ref="G65:G66"/>
    <mergeCell ref="H65:H66"/>
    <mergeCell ref="I65:I66"/>
    <mergeCell ref="J65:J68"/>
    <mergeCell ref="B67:B68"/>
    <mergeCell ref="F67:F68"/>
    <mergeCell ref="G67:G68"/>
    <mergeCell ref="H67:H68"/>
    <mergeCell ref="I67:I68"/>
    <mergeCell ref="B69:B70"/>
    <mergeCell ref="C69:C72"/>
    <mergeCell ref="F69:F70"/>
    <mergeCell ref="G69:G70"/>
    <mergeCell ref="H69:H70"/>
    <mergeCell ref="I69:I70"/>
    <mergeCell ref="J69:J72"/>
    <mergeCell ref="B71:B72"/>
    <mergeCell ref="F71:F72"/>
    <mergeCell ref="G71:G72"/>
    <mergeCell ref="H71:H72"/>
    <mergeCell ref="I71:I72"/>
    <mergeCell ref="B73:B74"/>
    <mergeCell ref="C73:C76"/>
    <mergeCell ref="F73:F74"/>
    <mergeCell ref="G73:G74"/>
    <mergeCell ref="H73:H74"/>
    <mergeCell ref="I73:I74"/>
    <mergeCell ref="J73:J76"/>
    <mergeCell ref="B75:B76"/>
    <mergeCell ref="F75:F76"/>
    <mergeCell ref="G75:G76"/>
    <mergeCell ref="H75:H76"/>
    <mergeCell ref="I75:I76"/>
    <mergeCell ref="B77:B78"/>
    <mergeCell ref="C77:C80"/>
    <mergeCell ref="F77:F78"/>
    <mergeCell ref="G77:G78"/>
    <mergeCell ref="H77:H78"/>
    <mergeCell ref="I77:I78"/>
    <mergeCell ref="J77:J80"/>
    <mergeCell ref="B79:B80"/>
    <mergeCell ref="F79:F80"/>
    <mergeCell ref="G79:G80"/>
    <mergeCell ref="H79:H80"/>
    <mergeCell ref="I79:I80"/>
    <mergeCell ref="B81:B82"/>
    <mergeCell ref="C81:C84"/>
    <mergeCell ref="F81:F82"/>
    <mergeCell ref="G81:G82"/>
    <mergeCell ref="H81:H82"/>
    <mergeCell ref="I81:I82"/>
    <mergeCell ref="J81:J84"/>
    <mergeCell ref="B83:B84"/>
    <mergeCell ref="F83:F84"/>
    <mergeCell ref="G83:G84"/>
    <mergeCell ref="H83:H84"/>
    <mergeCell ref="I83:I84"/>
    <mergeCell ref="B85:B86"/>
    <mergeCell ref="C85:C88"/>
    <mergeCell ref="F85:F86"/>
    <mergeCell ref="G85:G86"/>
    <mergeCell ref="H85:H86"/>
    <mergeCell ref="I85:I86"/>
    <mergeCell ref="J85:J88"/>
    <mergeCell ref="B87:B88"/>
    <mergeCell ref="F87:F88"/>
    <mergeCell ref="G87:G88"/>
    <mergeCell ref="H87:H88"/>
    <mergeCell ref="I87:I88"/>
    <mergeCell ref="B89:B90"/>
    <mergeCell ref="C89:C92"/>
    <mergeCell ref="F89:F90"/>
    <mergeCell ref="G89:G90"/>
    <mergeCell ref="H89:H90"/>
    <mergeCell ref="I89:I90"/>
    <mergeCell ref="J89:J92"/>
    <mergeCell ref="B91:B92"/>
    <mergeCell ref="F91:F92"/>
    <mergeCell ref="G91:G92"/>
    <mergeCell ref="H91:H92"/>
    <mergeCell ref="I91:I92"/>
    <mergeCell ref="B93:B94"/>
    <mergeCell ref="C93:C96"/>
    <mergeCell ref="F93:F94"/>
    <mergeCell ref="G93:G94"/>
    <mergeCell ref="H93:H94"/>
    <mergeCell ref="I93:I94"/>
    <mergeCell ref="J93:J96"/>
    <mergeCell ref="B95:B96"/>
    <mergeCell ref="F95:F96"/>
    <mergeCell ref="G95:G96"/>
    <mergeCell ref="H95:H96"/>
    <mergeCell ref="I95:I96"/>
    <mergeCell ref="D102:F102"/>
    <mergeCell ref="G103:H103"/>
    <mergeCell ref="C104:J104"/>
    <mergeCell ref="C105:J105"/>
    <mergeCell ref="C106:J106"/>
    <mergeCell ref="B97:B98"/>
    <mergeCell ref="C97:C100"/>
    <mergeCell ref="F97:F98"/>
    <mergeCell ref="G97:G98"/>
    <mergeCell ref="H97:H98"/>
    <mergeCell ref="I97:I98"/>
    <mergeCell ref="J97:J100"/>
    <mergeCell ref="B99:B100"/>
    <mergeCell ref="F99:F100"/>
    <mergeCell ref="G99:G100"/>
    <mergeCell ref="H99:H100"/>
    <mergeCell ref="I99:I100"/>
  </mergeCells>
  <phoneticPr fontId="2"/>
  <dataValidations count="4">
    <dataValidation type="whole" imeMode="off" allowBlank="1" showErrorMessage="1" errorTitle="１００人までしか対応していません。" error="学校整理番号の数字(1から100までの整数)を半角で入力してください。会員登録番号や、その他の数字ではありません。" sqref="B8:B47 B61:B100" xr:uid="{CE4D7D2A-B2E6-4E18-9E47-0976BF91FB3F}">
      <formula1>1</formula1>
      <formula2>100</formula2>
    </dataValidation>
    <dataValidation errorStyle="warning" allowBlank="1" showInputMessage="1" showErrorMessage="1" promptTitle="今日の日付でよろしいですか？" prompt="日付を変更する場合は、直接入力してください。" sqref="G50:H50 G103:H103" xr:uid="{0E2C8D74-E4FA-4F45-8D42-F0CE109FCFE2}"/>
    <dataValidation type="list" allowBlank="1" showInputMessage="1" showErrorMessage="1" errorTitle="大会名の入力" error="右側のリストボタンを利用してプルダウンリストから選択してください。年度が一致しない場合は、基本設定のシートで訂正してください。" promptTitle="大会名の選択" prompt="・右側のリストボタンを利用して、ドロップダウンリストから選択してください。_x000a_・年度が一致しない場合は、基本設定のシートを訂正後、再度リストから選択してください。" sqref="C2:J2 C55:J55" xr:uid="{9084C6A3-AF37-42AD-992A-6A8381889588}">
      <formula1>$L$2:$L$6</formula1>
    </dataValidation>
    <dataValidation type="list" allowBlank="1" showInputMessage="1" showErrorMessage="1" promptTitle="参加・不参加の選択" prompt="「不参加の場合も申込みをする」ことになっています。不参加の場合は、学校整理番号の欄は、空欄のままとし、右側のリストボタンで、「今大会は不参加といたします」を選択してください。" sqref="D49 D102" xr:uid="{AFD9322C-5422-41AB-8152-FA546D2D87A0}">
      <formula1>$L$8:$L$9</formula1>
    </dataValidation>
  </dataValidations>
  <printOptions horizontalCentered="1" verticalCentered="1"/>
  <pageMargins left="0.70866141732283472" right="0.70866141732283472" top="0.31496062992125984" bottom="0.27559055118110237" header="0.51181102362204722" footer="0.15748031496062992"/>
  <pageSetup paperSize="9" scale="95" fitToHeight="0"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3FF31B-215F-4A36-BB1A-24FAD7F40DBA}">
  <sheetPr codeName="Sheet3">
    <tabColor theme="7" tint="0.39997558519241921"/>
  </sheetPr>
  <dimension ref="B2:K34"/>
  <sheetViews>
    <sheetView view="pageBreakPreview" zoomScale="130" zoomScaleNormal="100" zoomScaleSheetLayoutView="130" workbookViewId="0">
      <selection activeCell="D7" sqref="D7:E7"/>
    </sheetView>
  </sheetViews>
  <sheetFormatPr defaultColWidth="9" defaultRowHeight="13.2" x14ac:dyDescent="0.2"/>
  <cols>
    <col min="1" max="1" width="4" customWidth="1"/>
    <col min="2" max="2" width="6.21875" customWidth="1"/>
    <col min="3" max="3" width="5.33203125" customWidth="1"/>
    <col min="4" max="5" width="15.21875" customWidth="1"/>
    <col min="6" max="6" width="6.5546875" bestFit="1" customWidth="1"/>
    <col min="7" max="7" width="14.109375" customWidth="1"/>
    <col min="8" max="8" width="16.44140625" bestFit="1" customWidth="1"/>
    <col min="10" max="10" width="7.44140625" customWidth="1"/>
    <col min="11" max="11" width="14.77734375" hidden="1" customWidth="1"/>
  </cols>
  <sheetData>
    <row r="2" spans="2:11" ht="25.5" customHeight="1" x14ac:dyDescent="0.2">
      <c r="C2" s="149" t="s">
        <v>94</v>
      </c>
      <c r="D2" s="149"/>
      <c r="E2" s="149"/>
      <c r="F2" s="149"/>
      <c r="G2" s="149"/>
      <c r="H2" s="149"/>
      <c r="K2" t="str">
        <f>"令和"&amp;基本設定!$H$8&amp;"年度  宮城県高等学校総合体育大会ソフトテニス競技"</f>
        <v>令和7年度  宮城県高等学校総合体育大会ソフトテニス競技</v>
      </c>
    </row>
    <row r="3" spans="2:11" ht="25.5" customHeight="1" thickBot="1" x14ac:dyDescent="0.25">
      <c r="C3" s="125" t="s">
        <v>46</v>
      </c>
      <c r="D3" s="125"/>
      <c r="E3" s="125"/>
      <c r="F3" s="125"/>
      <c r="G3" s="125"/>
      <c r="H3" s="125"/>
      <c r="K3" t="str">
        <f>"令和"&amp;基本設定!$H$8&amp;"年度  宮城県高等学校ソフトテニス新人大会"</f>
        <v>令和7年度  宮城県高等学校ソフトテニス新人大会</v>
      </c>
    </row>
    <row r="4" spans="2:11" ht="25.5" customHeight="1" thickBot="1" x14ac:dyDescent="0.25">
      <c r="B4" s="8"/>
      <c r="C4" s="24"/>
      <c r="D4" s="25">
        <f>基本設定!$G$29</f>
        <v>0</v>
      </c>
      <c r="E4" s="24"/>
      <c r="F4" s="24"/>
      <c r="G4" s="24"/>
      <c r="H4" s="26"/>
      <c r="K4" t="str">
        <f>"令和"&amp;基本設定!$H$8&amp;"年度  宮城県高等学校ソフトテニスインドア大会"</f>
        <v>令和7年度  宮城県高等学校ソフトテニスインドア大会</v>
      </c>
    </row>
    <row r="5" spans="2:11" ht="25.5" customHeight="1" thickBot="1" x14ac:dyDescent="0.25">
      <c r="B5" s="8"/>
      <c r="C5" s="101" t="str">
        <f>IF(基本設定!G11="","基本設定のシートで学校名を入力してください。","学校名　［　"&amp;基本設定!G11&amp;"　］")</f>
        <v>基本設定のシートで学校名を入力してください。</v>
      </c>
      <c r="D5" s="101"/>
      <c r="E5" s="101"/>
      <c r="F5" s="101"/>
      <c r="G5" s="101"/>
      <c r="H5" s="101"/>
    </row>
    <row r="6" spans="2:11" x14ac:dyDescent="0.2">
      <c r="B6" s="8"/>
      <c r="C6" s="37"/>
      <c r="D6" s="156" t="s">
        <v>93</v>
      </c>
      <c r="E6" s="157"/>
      <c r="F6" s="37"/>
      <c r="G6" s="37"/>
      <c r="H6" s="37"/>
    </row>
    <row r="7" spans="2:11" ht="25.5" customHeight="1" thickBot="1" x14ac:dyDescent="0.25">
      <c r="B7" s="8"/>
      <c r="D7" s="154" t="str">
        <f>IF(基本設定!$G$17="","基本設定のシートで団体戦監督氏名を入力してください。",基本設定!$G$17)</f>
        <v>基本設定のシートで団体戦監督氏名を入力してください。</v>
      </c>
      <c r="E7" s="155"/>
      <c r="G7" s="71"/>
      <c r="H7" s="71"/>
      <c r="I7" s="16"/>
      <c r="J7" s="16"/>
    </row>
    <row r="8" spans="2:11" ht="14.25" customHeight="1" x14ac:dyDescent="0.2">
      <c r="B8" s="8"/>
      <c r="C8" s="26"/>
      <c r="D8" s="103" t="s">
        <v>47</v>
      </c>
      <c r="E8" s="104"/>
      <c r="F8" s="132" t="s">
        <v>48</v>
      </c>
      <c r="G8" s="132" t="s">
        <v>49</v>
      </c>
      <c r="H8" s="151" t="s">
        <v>50</v>
      </c>
      <c r="K8" s="8"/>
    </row>
    <row r="9" spans="2:11" ht="25.5" customHeight="1" thickBot="1" x14ac:dyDescent="0.25">
      <c r="B9" s="8"/>
      <c r="C9" s="26"/>
      <c r="D9" s="153" t="s">
        <v>51</v>
      </c>
      <c r="E9" s="150"/>
      <c r="F9" s="150"/>
      <c r="G9" s="150"/>
      <c r="H9" s="152"/>
    </row>
    <row r="10" spans="2:11" ht="14.25" customHeight="1" thickTop="1" thickBot="1" x14ac:dyDescent="0.25">
      <c r="B10" s="142"/>
      <c r="C10" s="147" t="s">
        <v>52</v>
      </c>
      <c r="D10" s="72" t="str">
        <f>IF(B10="","",VLOOKUP(B10,生徒,5))</f>
        <v/>
      </c>
      <c r="E10" s="28" t="str">
        <f>IF(B10="","",VLOOKUP($B10,生徒,6))</f>
        <v/>
      </c>
      <c r="F10" s="93" t="str">
        <f>IF(B10="","",VLOOKUP(B10,生徒,9))</f>
        <v/>
      </c>
      <c r="G10" s="95" t="str">
        <f>IF(B10="","",VLOOKUP(B10,生徒,8))</f>
        <v/>
      </c>
      <c r="H10" s="140" t="str">
        <f>IF(B10="","",VLOOKUP(B10,生徒,2))</f>
        <v/>
      </c>
      <c r="K10" s="10" t="s">
        <v>53</v>
      </c>
    </row>
    <row r="11" spans="2:11" ht="25.5" customHeight="1" thickTop="1" thickBot="1" x14ac:dyDescent="0.25">
      <c r="B11" s="142"/>
      <c r="C11" s="145"/>
      <c r="D11" s="73" t="str">
        <f>IF(B10="","",VLOOKUP(B10,生徒,3))</f>
        <v/>
      </c>
      <c r="E11" s="30" t="str">
        <f>IF(B10="","",VLOOKUP(B10,生徒,4))</f>
        <v/>
      </c>
      <c r="F11" s="94" t="e">
        <v>#N/A</v>
      </c>
      <c r="G11" s="96" t="s">
        <v>78</v>
      </c>
      <c r="H11" s="141" t="s">
        <v>78</v>
      </c>
      <c r="K11" t="s">
        <v>54</v>
      </c>
    </row>
    <row r="12" spans="2:11" ht="14.25" customHeight="1" thickTop="1" thickBot="1" x14ac:dyDescent="0.25">
      <c r="B12" s="142"/>
      <c r="C12" s="145"/>
      <c r="D12" s="74" t="str">
        <f>IF(B12="","",VLOOKUP(B12,生徒,5))</f>
        <v/>
      </c>
      <c r="E12" s="32" t="str">
        <f>IF(B12="","",VLOOKUP($B12,生徒,6))</f>
        <v/>
      </c>
      <c r="F12" s="94" t="str">
        <f>IF(B12="","",VLOOKUP(B12,生徒,9))</f>
        <v/>
      </c>
      <c r="G12" s="96" t="str">
        <f>IF(B12="","",VLOOKUP(B12,生徒,8))</f>
        <v/>
      </c>
      <c r="H12" s="141" t="str">
        <f>IF(B12="","",VLOOKUP(B12,生徒,2))</f>
        <v/>
      </c>
    </row>
    <row r="13" spans="2:11" ht="25.5" customHeight="1" thickTop="1" thickBot="1" x14ac:dyDescent="0.25">
      <c r="B13" s="142"/>
      <c r="C13" s="146"/>
      <c r="D13" s="75" t="str">
        <f>IF(B12="","",VLOOKUP(B12,生徒,3))</f>
        <v/>
      </c>
      <c r="E13" s="34" t="str">
        <f>IF(B12="","",VLOOKUP(B12,生徒,4))</f>
        <v/>
      </c>
      <c r="F13" s="97" t="s">
        <v>78</v>
      </c>
      <c r="G13" s="98" t="s">
        <v>78</v>
      </c>
      <c r="H13" s="143" t="s">
        <v>78</v>
      </c>
    </row>
    <row r="14" spans="2:11" ht="14.25" customHeight="1" thickTop="1" thickBot="1" x14ac:dyDescent="0.25">
      <c r="B14" s="142"/>
      <c r="C14" s="144" t="s">
        <v>56</v>
      </c>
      <c r="D14" s="27" t="str">
        <f>IF(B14="","",VLOOKUP(B14,生徒,5))</f>
        <v/>
      </c>
      <c r="E14" s="28" t="str">
        <f>IF(B14="","",VLOOKUP($B14,生徒,6))</f>
        <v/>
      </c>
      <c r="F14" s="93" t="str">
        <f>IF(B14="","",VLOOKUP(B14,生徒,9))</f>
        <v/>
      </c>
      <c r="G14" s="95" t="str">
        <f>IF(B14="","",VLOOKUP(B14,生徒,8))</f>
        <v/>
      </c>
      <c r="H14" s="140" t="str">
        <f>IF(B14="","",VLOOKUP(B14,生徒,2))</f>
        <v/>
      </c>
    </row>
    <row r="15" spans="2:11" ht="25.5" customHeight="1" thickTop="1" thickBot="1" x14ac:dyDescent="0.25">
      <c r="B15" s="142"/>
      <c r="C15" s="145"/>
      <c r="D15" s="29" t="str">
        <f>IF(B14="","",VLOOKUP(B14,生徒,3))</f>
        <v/>
      </c>
      <c r="E15" s="30" t="str">
        <f>IF(B14="","",VLOOKUP(B14,生徒,4))</f>
        <v/>
      </c>
      <c r="F15" s="94" t="e">
        <v>#N/A</v>
      </c>
      <c r="G15" s="96" t="s">
        <v>78</v>
      </c>
      <c r="H15" s="141" t="s">
        <v>78</v>
      </c>
    </row>
    <row r="16" spans="2:11" ht="14.25" customHeight="1" thickTop="1" thickBot="1" x14ac:dyDescent="0.25">
      <c r="B16" s="142"/>
      <c r="C16" s="145"/>
      <c r="D16" s="31" t="str">
        <f>IF(B16="","",VLOOKUP(B16,生徒,5))</f>
        <v/>
      </c>
      <c r="E16" s="32" t="str">
        <f>IF(B16="","",VLOOKUP($B16,生徒,6))</f>
        <v/>
      </c>
      <c r="F16" s="94" t="str">
        <f>IF(B16="","",VLOOKUP(B16,生徒,9))</f>
        <v/>
      </c>
      <c r="G16" s="96" t="str">
        <f>IF(B16="","",VLOOKUP(B16,生徒,8))</f>
        <v/>
      </c>
      <c r="H16" s="141" t="str">
        <f>IF(B16="","",VLOOKUP(B16,生徒,2))</f>
        <v/>
      </c>
    </row>
    <row r="17" spans="2:8" ht="25.5" customHeight="1" thickTop="1" thickBot="1" x14ac:dyDescent="0.25">
      <c r="B17" s="142"/>
      <c r="C17" s="148"/>
      <c r="D17" s="33" t="str">
        <f>IF(B16="","",VLOOKUP(B16,生徒,3))</f>
        <v/>
      </c>
      <c r="E17" s="34" t="str">
        <f>IF(B16="","",VLOOKUP(B16,生徒,4))</f>
        <v/>
      </c>
      <c r="F17" s="97" t="s">
        <v>78</v>
      </c>
      <c r="G17" s="98" t="s">
        <v>78</v>
      </c>
      <c r="H17" s="143" t="s">
        <v>78</v>
      </c>
    </row>
    <row r="18" spans="2:8" ht="14.25" customHeight="1" thickTop="1" thickBot="1" x14ac:dyDescent="0.25">
      <c r="B18" s="142"/>
      <c r="C18" s="147" t="s">
        <v>57</v>
      </c>
      <c r="D18" s="27" t="str">
        <f>IF(B18="","",VLOOKUP(B18,生徒,5))</f>
        <v/>
      </c>
      <c r="E18" s="28" t="str">
        <f>IF(B18="","",VLOOKUP($B18,生徒,6))</f>
        <v/>
      </c>
      <c r="F18" s="93" t="str">
        <f>IF(B18="","",VLOOKUP(B18,生徒,9))</f>
        <v/>
      </c>
      <c r="G18" s="95" t="str">
        <f>IF(B18="","",VLOOKUP(B18,生徒,8))</f>
        <v/>
      </c>
      <c r="H18" s="140" t="str">
        <f>IF(B18="","",VLOOKUP(B18,生徒,2))</f>
        <v/>
      </c>
    </row>
    <row r="19" spans="2:8" ht="25.5" customHeight="1" thickTop="1" thickBot="1" x14ac:dyDescent="0.25">
      <c r="B19" s="142"/>
      <c r="C19" s="145"/>
      <c r="D19" s="29" t="str">
        <f>IF(B18="","",VLOOKUP(B18,生徒,3))</f>
        <v/>
      </c>
      <c r="E19" s="30" t="str">
        <f>IF(B18="","",VLOOKUP(B18,生徒,4))</f>
        <v/>
      </c>
      <c r="F19" s="94" t="e">
        <v>#N/A</v>
      </c>
      <c r="G19" s="96" t="s">
        <v>78</v>
      </c>
      <c r="H19" s="141" t="s">
        <v>78</v>
      </c>
    </row>
    <row r="20" spans="2:8" ht="14.25" customHeight="1" thickTop="1" thickBot="1" x14ac:dyDescent="0.25">
      <c r="B20" s="142"/>
      <c r="C20" s="145"/>
      <c r="D20" s="31" t="str">
        <f>IF(B20="","",VLOOKUP(B20,生徒,5))</f>
        <v/>
      </c>
      <c r="E20" s="32" t="str">
        <f>IF(B20="","",VLOOKUP($B20,生徒,6))</f>
        <v/>
      </c>
      <c r="F20" s="94" t="str">
        <f>IF(B20="","",VLOOKUP(B20,生徒,9))</f>
        <v/>
      </c>
      <c r="G20" s="96" t="str">
        <f>IF(B20="","",VLOOKUP(B20,生徒,8))</f>
        <v/>
      </c>
      <c r="H20" s="141" t="str">
        <f>IF(B20="","",VLOOKUP(B20,生徒,2))</f>
        <v/>
      </c>
    </row>
    <row r="21" spans="2:8" ht="25.5" customHeight="1" thickTop="1" thickBot="1" x14ac:dyDescent="0.25">
      <c r="B21" s="142"/>
      <c r="C21" s="146"/>
      <c r="D21" s="33" t="str">
        <f>IF(B20="","",VLOOKUP(B20,生徒,3))</f>
        <v/>
      </c>
      <c r="E21" s="34" t="str">
        <f>IF(B20="","",VLOOKUP(B20,生徒,4))</f>
        <v/>
      </c>
      <c r="F21" s="97" t="s">
        <v>78</v>
      </c>
      <c r="G21" s="98" t="s">
        <v>78</v>
      </c>
      <c r="H21" s="143" t="s">
        <v>78</v>
      </c>
    </row>
    <row r="22" spans="2:8" ht="14.25" customHeight="1" thickTop="1" thickBot="1" x14ac:dyDescent="0.25">
      <c r="B22" s="142"/>
      <c r="C22" s="144" t="s">
        <v>58</v>
      </c>
      <c r="D22" s="27" t="str">
        <f>IF(B22="","",VLOOKUP(B22,生徒,5))</f>
        <v/>
      </c>
      <c r="E22" s="28" t="str">
        <f>IF(B22="","",VLOOKUP($B22,生徒,6))</f>
        <v/>
      </c>
      <c r="F22" s="93" t="str">
        <f>IF(B22="","",VLOOKUP(B22,生徒,9))</f>
        <v/>
      </c>
      <c r="G22" s="95" t="str">
        <f>IF(B22="","",VLOOKUP(B22,生徒,8))</f>
        <v/>
      </c>
      <c r="H22" s="140" t="str">
        <f>IF(B22="","",VLOOKUP(B22,生徒,2))</f>
        <v/>
      </c>
    </row>
    <row r="23" spans="2:8" ht="25.5" customHeight="1" thickTop="1" thickBot="1" x14ac:dyDescent="0.25">
      <c r="B23" s="142"/>
      <c r="C23" s="145"/>
      <c r="D23" s="29" t="str">
        <f>IF(B22="","",VLOOKUP(B22,生徒,3))</f>
        <v/>
      </c>
      <c r="E23" s="30" t="str">
        <f>IF(B22="","",VLOOKUP(B22,生徒,4))</f>
        <v/>
      </c>
      <c r="F23" s="94" t="e">
        <v>#N/A</v>
      </c>
      <c r="G23" s="96" t="s">
        <v>78</v>
      </c>
      <c r="H23" s="141" t="s">
        <v>78</v>
      </c>
    </row>
    <row r="24" spans="2:8" ht="14.25" customHeight="1" thickTop="1" thickBot="1" x14ac:dyDescent="0.25">
      <c r="B24" s="142"/>
      <c r="C24" s="145"/>
      <c r="D24" s="31" t="str">
        <f>IF(B24="","",VLOOKUP(B24,生徒,5))</f>
        <v/>
      </c>
      <c r="E24" s="32" t="str">
        <f>IF(B24="","",VLOOKUP($B24,生徒,6))</f>
        <v/>
      </c>
      <c r="F24" s="94" t="str">
        <f>IF(B24="","",VLOOKUP(B24,生徒,9))</f>
        <v/>
      </c>
      <c r="G24" s="96" t="str">
        <f>IF(B24="","",VLOOKUP(B24,生徒,8))</f>
        <v/>
      </c>
      <c r="H24" s="141" t="str">
        <f>IF(B24="","",VLOOKUP(B24,生徒,2))</f>
        <v/>
      </c>
    </row>
    <row r="25" spans="2:8" ht="25.5" customHeight="1" thickTop="1" thickBot="1" x14ac:dyDescent="0.25">
      <c r="B25" s="142"/>
      <c r="C25" s="146"/>
      <c r="D25" s="33" t="str">
        <f>IF(B24="","",VLOOKUP(B24,生徒,3))</f>
        <v/>
      </c>
      <c r="E25" s="34" t="str">
        <f>IF(B24="","",VLOOKUP(B24,生徒,4))</f>
        <v/>
      </c>
      <c r="F25" s="97" t="s">
        <v>78</v>
      </c>
      <c r="G25" s="98" t="s">
        <v>78</v>
      </c>
      <c r="H25" s="143" t="s">
        <v>78</v>
      </c>
    </row>
    <row r="26" spans="2:8" ht="14.25" customHeight="1" thickTop="1" x14ac:dyDescent="0.2">
      <c r="C26" s="35"/>
      <c r="D26" s="35"/>
      <c r="E26" s="35"/>
      <c r="F26" s="35"/>
      <c r="G26" s="35"/>
      <c r="H26" s="35"/>
    </row>
    <row r="27" spans="2:8" ht="16.5" customHeight="1" x14ac:dyDescent="0.2">
      <c r="C27" s="26"/>
      <c r="D27" s="122" t="s">
        <v>53</v>
      </c>
      <c r="E27" s="122"/>
      <c r="F27" s="122"/>
      <c r="G27" s="26"/>
      <c r="H27" s="26"/>
    </row>
    <row r="28" spans="2:8" ht="16.5" customHeight="1" x14ac:dyDescent="0.2">
      <c r="C28" s="26"/>
      <c r="D28" s="35"/>
      <c r="E28" s="35"/>
      <c r="F28" s="35"/>
      <c r="G28" s="121">
        <f ca="1">TODAY()</f>
        <v>45729</v>
      </c>
      <c r="H28" s="121"/>
    </row>
    <row r="29" spans="2:8" ht="18" customHeight="1" x14ac:dyDescent="0.2">
      <c r="C29" s="101" t="str">
        <f>IF(基本設定!G11="","基本設定のシートで学校名・学校長名を入力してください。","学校名・学校長名 ［　"&amp;基本設定!G11&amp;"　校長　"&amp;基本設定!G14&amp;"　］　印　")</f>
        <v>基本設定のシートで学校名・学校長名を入力してください。</v>
      </c>
      <c r="D29" s="101"/>
      <c r="E29" s="101"/>
      <c r="F29" s="101"/>
      <c r="G29" s="101"/>
      <c r="H29" s="101"/>
    </row>
    <row r="30" spans="2:8" ht="18" customHeight="1" x14ac:dyDescent="0.2">
      <c r="C30" s="101" t="str">
        <f>IF(基本設定!G20="","基本設定のシートで引率責任者氏名を入力してください。　　","引率責任者氏名　［　"&amp;基本設定!G20&amp;"　］　　　")</f>
        <v>基本設定のシートで引率責任者氏名を入力してください。　　</v>
      </c>
      <c r="D30" s="101"/>
      <c r="E30" s="101"/>
      <c r="F30" s="101"/>
      <c r="G30" s="101"/>
      <c r="H30" s="101"/>
    </row>
    <row r="31" spans="2:8" ht="18" customHeight="1" x14ac:dyDescent="0.2">
      <c r="C31" s="101" t="str">
        <f>IF(基本設定!G23="","基本設定のシートで申込み責任者氏名を入力してください。　　","申込み責任者氏名　［　"&amp;基本設定!G23&amp;"　］　印　")</f>
        <v>基本設定のシートで申込み責任者氏名を入力してください。　　</v>
      </c>
      <c r="D31" s="101"/>
      <c r="E31" s="101"/>
      <c r="F31" s="101"/>
      <c r="G31" s="101"/>
      <c r="H31" s="101"/>
    </row>
    <row r="32" spans="2:8" ht="14.25" customHeight="1" x14ac:dyDescent="0.2">
      <c r="C32" s="10"/>
      <c r="D32" s="10"/>
      <c r="E32" s="10"/>
      <c r="F32" s="10"/>
      <c r="G32" s="10"/>
      <c r="H32" s="10"/>
    </row>
    <row r="33" spans="3:8" ht="14.25" customHeight="1" x14ac:dyDescent="0.15">
      <c r="C33" s="17"/>
      <c r="D33" s="17"/>
      <c r="E33" s="17"/>
      <c r="F33" s="17"/>
      <c r="G33" s="17"/>
      <c r="H33" s="17"/>
    </row>
    <row r="34" spans="3:8" ht="14.25" customHeight="1" x14ac:dyDescent="0.2">
      <c r="C34" s="12"/>
      <c r="D34" s="12"/>
      <c r="E34" s="12"/>
      <c r="F34" s="12"/>
      <c r="G34" s="12"/>
      <c r="H34" s="12"/>
    </row>
  </sheetData>
  <sheetProtection algorithmName="SHA-512" hashValue="L8fZIcJxqR0nNHh8MXBRULZa+Xmno5HJkL4iZny7GwDM6A/WR2aviRsdL2KlM/5ds+lEjpVkgJUfxxD8xwdfMw==" saltValue="07BNNKceb4GtBBYyuOfVlw==" spinCount="100000" sheet="1" objects="1" scenarios="1"/>
  <mergeCells count="51">
    <mergeCell ref="C2:H2"/>
    <mergeCell ref="C3:H3"/>
    <mergeCell ref="C5:H5"/>
    <mergeCell ref="D8:E8"/>
    <mergeCell ref="F8:F9"/>
    <mergeCell ref="G8:G9"/>
    <mergeCell ref="H8:H9"/>
    <mergeCell ref="D9:E9"/>
    <mergeCell ref="D7:E7"/>
    <mergeCell ref="D6:E6"/>
    <mergeCell ref="H10:H11"/>
    <mergeCell ref="B12:B13"/>
    <mergeCell ref="F12:F13"/>
    <mergeCell ref="G12:G13"/>
    <mergeCell ref="H12:H13"/>
    <mergeCell ref="B10:B11"/>
    <mergeCell ref="C10:C13"/>
    <mergeCell ref="F10:F11"/>
    <mergeCell ref="G10:G11"/>
    <mergeCell ref="H14:H15"/>
    <mergeCell ref="B16:B17"/>
    <mergeCell ref="F16:F17"/>
    <mergeCell ref="G16:G17"/>
    <mergeCell ref="H16:H17"/>
    <mergeCell ref="B14:B15"/>
    <mergeCell ref="C14:C17"/>
    <mergeCell ref="F14:F15"/>
    <mergeCell ref="G14:G15"/>
    <mergeCell ref="H18:H19"/>
    <mergeCell ref="B20:B21"/>
    <mergeCell ref="F20:F21"/>
    <mergeCell ref="G20:G21"/>
    <mergeCell ref="H20:H21"/>
    <mergeCell ref="B18:B19"/>
    <mergeCell ref="C18:C21"/>
    <mergeCell ref="F18:F19"/>
    <mergeCell ref="G18:G19"/>
    <mergeCell ref="B24:B25"/>
    <mergeCell ref="F24:F25"/>
    <mergeCell ref="G24:G25"/>
    <mergeCell ref="H24:H25"/>
    <mergeCell ref="B22:B23"/>
    <mergeCell ref="C22:C25"/>
    <mergeCell ref="F22:F23"/>
    <mergeCell ref="G22:G23"/>
    <mergeCell ref="C31:H31"/>
    <mergeCell ref="G28:H28"/>
    <mergeCell ref="C29:H29"/>
    <mergeCell ref="C30:H30"/>
    <mergeCell ref="H22:H23"/>
    <mergeCell ref="D27:F27"/>
  </mergeCells>
  <phoneticPr fontId="2"/>
  <dataValidations xWindow="470" yWindow="881" count="5">
    <dataValidation type="list" allowBlank="1" showInputMessage="1" showErrorMessage="1" errorTitle="大会名の入力" error="右側のリストボタンを利用してプルダウンリストから選択してください。年度が一致しない場合は、基本設定のシートで訂正してください。" promptTitle="大会名の選択" prompt="・右側のリストボタンを利用して、ドロップダウンリストから選択してください。_x000a_・年度が一致しない場合は、基本設定のシートを訂正後、再度リストから選択してください。" sqref="C2:H2" xr:uid="{524504E3-1BE4-42A3-B155-9B2BE6ACB127}">
      <formula1>$K$2:$K$4</formula1>
    </dataValidation>
    <dataValidation type="list" allowBlank="1" showInputMessage="1" showErrorMessage="1" promptTitle="参加・不参加を選択して下さい。" prompt="「不参加の場合も申込みをする」ことになっています。不参加の場合は、学校整理番号の欄は、空欄のままとし、右側のリストボタンで、「今大会は不参加といたします」を選択してください。" sqref="D27" xr:uid="{2A1CA20A-3A9C-485B-8BC4-6765A2259410}">
      <formula1>$K$10:$K$11</formula1>
    </dataValidation>
    <dataValidation type="whole" imeMode="off" allowBlank="1" showErrorMessage="1" errorTitle="１００人までしか対応していません。" error="学校整理番号の数字を半角で入力してください。会員登録番号や、その他の数字ではありません。" promptTitle="学校整理番号を入力" prompt="１から１００までの数字を半角で入力してください。" sqref="B10:B19 B22:B25" xr:uid="{4AAC6F1C-B22A-4B57-97A6-C3DDE887FADF}">
      <formula1>1</formula1>
      <formula2>100</formula2>
    </dataValidation>
    <dataValidation errorStyle="warning" imeMode="on" allowBlank="1" showInputMessage="1" showErrorMessage="1" promptTitle="今日の日付でよろしいですか？" prompt="日付を変更する場合は、直接入力してください。" sqref="G28:H28" xr:uid="{A6604957-D9FB-47F2-9802-5F8BF57DAE3D}"/>
    <dataValidation type="whole" imeMode="off" allowBlank="1" showErrorMessage="1" errorTitle="１００人までしか対応していません。" error="学校整理番号の数字(1から100までの整数)を半角で入力してください。会員登録番号や、その他の数字ではありません。" promptTitle="学校整理番号を入力" prompt="１から１００までの数字を半角で入力してください。" sqref="B20:B21" xr:uid="{0AF4D3EB-2119-4151-AF0C-96A0AFA4F469}">
      <formula1>1</formula1>
      <formula2>100</formula2>
    </dataValidation>
  </dataValidations>
  <printOptions horizontalCentered="1" verticalCentered="1"/>
  <pageMargins left="0.70866141732283472" right="0.70866141732283472" top="0.70866141732283472" bottom="0.70866141732283472" header="0.51181102362204722" footer="0.51181102362204722"/>
  <pageSetup paperSize="9" scale="120" fitToHeight="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7</vt:i4>
      </vt:variant>
    </vt:vector>
  </HeadingPairs>
  <TitlesOfParts>
    <vt:vector size="13" baseType="lpstr">
      <vt:lpstr>基本設定</vt:lpstr>
      <vt:lpstr>生徒データ</vt:lpstr>
      <vt:lpstr>個人(春季･国ス2次3次･ｲﾝﾄﾞｱ)</vt:lpstr>
      <vt:lpstr>個人(総体・新人)</vt:lpstr>
      <vt:lpstr>個人（夏季）</vt:lpstr>
      <vt:lpstr>団体(総体・新人・ｲﾝﾄﾞｱ)</vt:lpstr>
      <vt:lpstr>'個人（夏季）'!Print_Area</vt:lpstr>
      <vt:lpstr>'個人(春季･国ス2次3次･ｲﾝﾄﾞｱ)'!Print_Area</vt:lpstr>
      <vt:lpstr>'個人(総体・新人)'!Print_Area</vt:lpstr>
      <vt:lpstr>生徒データ!Print_Area</vt:lpstr>
      <vt:lpstr>'団体(総体・新人・ｲﾝﾄﾞｱ)'!Print_Area</vt:lpstr>
      <vt:lpstr>生徒データ!Print_Titles</vt:lpstr>
      <vt:lpstr>生徒</vt:lpstr>
    </vt:vector>
  </TitlesOfParts>
  <Company>宮城県高体連ソフトテニス専門部</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宮城県高体連ソフトテニス専門部</dc:creator>
  <cp:lastModifiedBy>記録広報 宮城県</cp:lastModifiedBy>
  <cp:lastPrinted>2025-03-07T23:40:35Z</cp:lastPrinted>
  <dcterms:created xsi:type="dcterms:W3CDTF">2006-12-19T13:26:00Z</dcterms:created>
  <dcterms:modified xsi:type="dcterms:W3CDTF">2025-03-13T11:04:08Z</dcterms:modified>
</cp:coreProperties>
</file>